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6\1. 2026 Proposed Budget Tables\"/>
    </mc:Choice>
  </mc:AlternateContent>
  <xr:revisionPtr revIDLastSave="0" documentId="13_ncr:1_{565AF17E-6432-441C-8056-E266BBC8BCED}" xr6:coauthVersionLast="47" xr6:coauthVersionMax="47" xr10:uidLastSave="{00000000-0000-0000-0000-000000000000}"/>
  <bookViews>
    <workbookView xWindow="-28920" yWindow="-1125" windowWidth="29040" windowHeight="17520" xr2:uid="{00000000-000D-0000-FFFF-FFFF00000000}"/>
  </bookViews>
  <sheets>
    <sheet name="Report" sheetId="2" r:id="rId1"/>
  </sheets>
  <definedNames>
    <definedName name="_xlnm._FilterDatabase" localSheetId="0" hidden="1">Report!$A$7:$H$55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Report!$A$1:$G$128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2" l="1"/>
  <c r="D24" i="2"/>
  <c r="C24" i="2"/>
  <c r="B24" i="2"/>
  <c r="A24" i="2"/>
  <c r="E29" i="2"/>
  <c r="D29" i="2"/>
  <c r="C29" i="2"/>
  <c r="B29" i="2"/>
  <c r="A29" i="2"/>
  <c r="E27" i="2"/>
  <c r="D27" i="2"/>
  <c r="C27" i="2"/>
  <c r="B27" i="2"/>
  <c r="A27" i="2"/>
  <c r="E40" i="2" l="1"/>
  <c r="D40" i="2"/>
  <c r="C40" i="2"/>
  <c r="B40" i="2"/>
  <c r="A40" i="2"/>
  <c r="D42" i="2"/>
  <c r="C42" i="2"/>
  <c r="B42" i="2"/>
  <c r="A42" i="2"/>
  <c r="E42" i="2"/>
  <c r="E127" i="2" l="1"/>
  <c r="D127" i="2"/>
  <c r="C127" i="2"/>
  <c r="B127" i="2"/>
  <c r="A127" i="2"/>
  <c r="E125" i="2"/>
  <c r="D125" i="2"/>
  <c r="C125" i="2"/>
  <c r="B125" i="2"/>
  <c r="A125" i="2"/>
  <c r="E123" i="2"/>
  <c r="D123" i="2"/>
  <c r="C123" i="2"/>
  <c r="B123" i="2"/>
  <c r="A123" i="2"/>
  <c r="E119" i="2"/>
  <c r="D119" i="2"/>
  <c r="D116" i="2"/>
  <c r="D115" i="2" s="1"/>
  <c r="C116" i="2"/>
  <c r="A116" i="2"/>
  <c r="E116" i="2"/>
  <c r="E115" i="2" s="1"/>
  <c r="E100" i="2"/>
  <c r="C100" i="2"/>
  <c r="A100" i="2"/>
  <c r="D100" i="2"/>
  <c r="B100" i="2"/>
  <c r="C97" i="2"/>
  <c r="B97" i="2"/>
  <c r="E97" i="2"/>
  <c r="A97" i="2"/>
  <c r="E95" i="2"/>
  <c r="D95" i="2"/>
  <c r="C95" i="2"/>
  <c r="B95" i="2"/>
  <c r="A95" i="2"/>
  <c r="D92" i="2"/>
  <c r="C92" i="2"/>
  <c r="E92" i="2"/>
  <c r="B92" i="2"/>
  <c r="A92" i="2"/>
  <c r="D88" i="2"/>
  <c r="C88" i="2"/>
  <c r="B88" i="2"/>
  <c r="A88" i="2"/>
  <c r="D83" i="2"/>
  <c r="B83" i="2"/>
  <c r="A83" i="2"/>
  <c r="E83" i="2"/>
  <c r="C83" i="2"/>
  <c r="E80" i="2"/>
  <c r="D80" i="2"/>
  <c r="C80" i="2"/>
  <c r="B80" i="2"/>
  <c r="A80" i="2"/>
  <c r="E78" i="2"/>
  <c r="D78" i="2"/>
  <c r="C78" i="2"/>
  <c r="B78" i="2"/>
  <c r="A78" i="2"/>
  <c r="A75" i="2"/>
  <c r="E75" i="2"/>
  <c r="D75" i="2"/>
  <c r="C75" i="2"/>
  <c r="D72" i="2"/>
  <c r="C72" i="2"/>
  <c r="A72" i="2"/>
  <c r="E72" i="2"/>
  <c r="E68" i="2"/>
  <c r="D68" i="2"/>
  <c r="C68" i="2"/>
  <c r="B68" i="2"/>
  <c r="A68" i="2"/>
  <c r="D64" i="2"/>
  <c r="E64" i="2"/>
  <c r="A64" i="2"/>
  <c r="C61" i="2"/>
  <c r="E61" i="2"/>
  <c r="B61" i="2"/>
  <c r="A61" i="2"/>
  <c r="E57" i="2"/>
  <c r="D57" i="2"/>
  <c r="C57" i="2"/>
  <c r="B57" i="2"/>
  <c r="A57" i="2"/>
  <c r="E53" i="2"/>
  <c r="D53" i="2"/>
  <c r="C53" i="2"/>
  <c r="B53" i="2"/>
  <c r="A53" i="2"/>
  <c r="B46" i="2"/>
  <c r="D46" i="2"/>
  <c r="E46" i="2"/>
  <c r="C46" i="2"/>
  <c r="A46" i="2"/>
  <c r="C37" i="2"/>
  <c r="B37" i="2"/>
  <c r="E37" i="2"/>
  <c r="A37" i="2"/>
  <c r="E35" i="2"/>
  <c r="D35" i="2"/>
  <c r="C35" i="2"/>
  <c r="B35" i="2"/>
  <c r="C32" i="2"/>
  <c r="E32" i="2"/>
  <c r="B32" i="2"/>
  <c r="A32" i="2"/>
  <c r="D21" i="2"/>
  <c r="D20" i="2" s="1"/>
  <c r="E21" i="2"/>
  <c r="E20" i="2" s="1"/>
  <c r="C21" i="2"/>
  <c r="C20" i="2" s="1"/>
  <c r="B21" i="2"/>
  <c r="B20" i="2" s="1"/>
  <c r="E18" i="2"/>
  <c r="E17" i="2" s="1"/>
  <c r="D18" i="2"/>
  <c r="D17" i="2" s="1"/>
  <c r="C18" i="2"/>
  <c r="C17" i="2" s="1"/>
  <c r="B18" i="2"/>
  <c r="B17" i="2" s="1"/>
  <c r="A18" i="2"/>
  <c r="A17" i="2" s="1"/>
  <c r="E15" i="2"/>
  <c r="D15" i="2"/>
  <c r="C15" i="2"/>
  <c r="B15" i="2"/>
  <c r="A15" i="2"/>
  <c r="D12" i="2"/>
  <c r="E12" i="2"/>
  <c r="C12" i="2"/>
  <c r="B12" i="2"/>
  <c r="A12" i="2"/>
  <c r="A10" i="2"/>
  <c r="B10" i="2"/>
  <c r="C10" i="2"/>
  <c r="D10" i="2"/>
  <c r="E10" i="2"/>
  <c r="B116" i="2"/>
  <c r="D97" i="2"/>
  <c r="E88" i="2"/>
  <c r="B75" i="2"/>
  <c r="B72" i="2"/>
  <c r="C64" i="2"/>
  <c r="B64" i="2"/>
  <c r="D61" i="2"/>
  <c r="D37" i="2"/>
  <c r="A35" i="2"/>
  <c r="D32" i="2"/>
  <c r="A21" i="2"/>
  <c r="A20" i="2" s="1"/>
  <c r="A31" i="2" l="1"/>
  <c r="C31" i="2"/>
  <c r="D31" i="2"/>
  <c r="B31" i="2"/>
  <c r="E31" i="2"/>
  <c r="E122" i="2"/>
  <c r="A122" i="2"/>
  <c r="B122" i="2"/>
  <c r="C122" i="2"/>
  <c r="D122" i="2"/>
  <c r="B119" i="2"/>
  <c r="B115" i="2" s="1"/>
  <c r="A119" i="2"/>
  <c r="A115" i="2" s="1"/>
  <c r="C119" i="2"/>
  <c r="C115" i="2" s="1"/>
  <c r="E91" i="2"/>
  <c r="A91" i="2"/>
  <c r="B91" i="2"/>
  <c r="C91" i="2"/>
  <c r="D91" i="2"/>
  <c r="A82" i="2"/>
  <c r="B82" i="2"/>
  <c r="D82" i="2"/>
  <c r="C82" i="2"/>
  <c r="E82" i="2"/>
  <c r="A67" i="2"/>
  <c r="B67" i="2"/>
  <c r="C67" i="2"/>
  <c r="D67" i="2"/>
  <c r="E67" i="2"/>
  <c r="D52" i="2"/>
  <c r="E52" i="2"/>
  <c r="A52" i="2"/>
  <c r="B52" i="2"/>
  <c r="C52" i="2"/>
  <c r="A9" i="2"/>
  <c r="E9" i="2"/>
  <c r="D9" i="2"/>
  <c r="C9" i="2"/>
  <c r="B9" i="2"/>
  <c r="A7" i="2" l="1"/>
  <c r="E7" i="2"/>
  <c r="B7" i="2"/>
  <c r="C7" i="2"/>
  <c r="D7" i="2"/>
</calcChain>
</file>

<file path=xl/sharedStrings.xml><?xml version="1.0" encoding="utf-8"?>
<sst xmlns="http://schemas.openxmlformats.org/spreadsheetml/2006/main" count="123" uniqueCount="123">
  <si>
    <t>ޖުމުލަ</t>
  </si>
  <si>
    <t>(އަދަދުތައް ރުފިޔާއިން)</t>
  </si>
  <si>
    <t xml:space="preserve">ޕީއެސްއައިޕީ ބަހާލެވިފައިވާ ގޮތް
</t>
  </si>
  <si>
    <t>ރައްޔިތުންނަށް ދެވޭ އާންމު ޚިދުމަތް</t>
  </si>
  <si>
    <t>ދިފާއީ ކަންތައްތައް ބެލެހެއްޓުން</t>
  </si>
  <si>
    <t>އަދުލު އިންސާފާއި އަމަންއަމާންކަން ގާއިމުކުރުން</t>
  </si>
  <si>
    <t>އިގުތިސާދީ އަދި ސިނާއީ ކުރިއެރުމަށް ކުރާ ޚަރަދު</t>
  </si>
  <si>
    <t>ތިމާވެށި ރައްކާތެރިކުރުން</t>
  </si>
  <si>
    <t>ގެދޮރު އިމާރާތްކުރުމާއި ޖަމާއަތުގެ ފައިދާއަށްޓަކައި ދެވޭ ޚިދުމަތް</t>
  </si>
  <si>
    <t>ސިއްހަތު</t>
  </si>
  <si>
    <t>އިޖުތިމާއީ އަދި ދީނީ ހިދުމަތް</t>
  </si>
  <si>
    <t>ތައުލީމު</t>
  </si>
  <si>
    <t>އިޖުތިމާއީ ރައްކާތެރިކަން</t>
  </si>
  <si>
    <t xml:space="preserve">ބިން މެނޭޖްކުރުން </t>
  </si>
  <si>
    <t>ބިން ހިއްކުމާއި ތަރައްގީ ކުރުން</t>
  </si>
  <si>
    <t>އާންމު ހިދުމަތުގެ ބިނާރީ ތަރައްގީ</t>
  </si>
  <si>
    <t>ކައުންސިލް އިމާރާތްތައް</t>
  </si>
  <si>
    <t>ރިސާރޗް އެންޑް ޑިވެލޮޕްމަންޓް</t>
  </si>
  <si>
    <t>ސާވޭތަކާއި ޑޭޓާ ކަލެކްޝަން</t>
  </si>
  <si>
    <t>ގައުމީ ދިފާއީ ދާއިރާ</t>
  </si>
  <si>
    <t>ދިފާއީ އިންފްރާސްޓްރަކްޗަރ</t>
  </si>
  <si>
    <t xml:space="preserve">ކަރެކްޝަނަލް ސަރވިސަސް </t>
  </si>
  <si>
    <t>ޖަލުތަކާއި ޑިޓެންޝަން ސެންޓަރުތައް</t>
  </si>
  <si>
    <t>ކުށްކުރާ މީހުން ރިހެބިލިޓޭޓް ކުރުމުގެ ޕްރޮގްރާމްތައް</t>
  </si>
  <si>
    <t xml:space="preserve">ޑިޒާސްޓަރ ރެސްޕޮންސް އެންޑް ރިލީފް </t>
  </si>
  <si>
    <t xml:space="preserve">ކާރިސާތަކުން އަރައިގަތުމާއި ބިނާކުރުން </t>
  </si>
  <si>
    <t>އިމަޖެންސީ ހިދުމަތްތައް</t>
  </si>
  <si>
    <t>ކޯޓުގެ ބިނާރީ ތަރައްގީ</t>
  </si>
  <si>
    <t>ފުލުހުންގެ ބިނާރީ ތަރައްގީ</t>
  </si>
  <si>
    <t>ދަނޑުވެރިކަމާއި މަސްވެރިކަން</t>
  </si>
  <si>
    <t>ދަނޑުވެރިކަމުގެ ސަޕޯޓް އަދި އިރިގޭޝަން</t>
  </si>
  <si>
    <t>މަސްވެރިކަން ކުރިއެރުވުމާއި ބެލެހެއްޓުމުގެ ދާއިރާ</t>
  </si>
  <si>
    <t xml:space="preserve">އިގުތިސާދު ރެގިލޭޓްކުރުން </t>
  </si>
  <si>
    <t>ކަސްޓަމްސް އެންޑް ޓްރޭޑް ކޮމްޕްލަޔަންސް</t>
  </si>
  <si>
    <t>ހަކަތަ އާއި ޔުޓިލިޓީސް</t>
  </si>
  <si>
    <t xml:space="preserve">ކަރަންޓް އުފައްދާ ފޯރުކޮށްދިނުން </t>
  </si>
  <si>
    <t>އިއާދަކުރަނިވި ހަކަތައިގެ މަޝްރޫއުތައް</t>
  </si>
  <si>
    <t>ފަތުރުވެރިކަމާއި މެހްމާންދާރީ</t>
  </si>
  <si>
    <t xml:space="preserve">ޓޫރިޒަމްގެ ބިނާރީ ތަރައްގީ </t>
  </si>
  <si>
    <t>ވިޔަފާރި އާއި ސިނާއަތް ތަރައްގީ ކުރުން</t>
  </si>
  <si>
    <t>އިންޑަސްޓްރިއަލް ޒޯންތަކާއި ޕާކުތައް</t>
  </si>
  <si>
    <t>ވިޔަފާރި ކުރިއެރުވުމާއި އެކްސްޕޯޓް ކުރިއެރުވުން</t>
  </si>
  <si>
    <t>މަސައްކަތްތެރިންގެ އެކޮމޮޑޭޝަން ފެސިލިޓީސް</t>
  </si>
  <si>
    <t>ދަތުރުފަތުރުގެ ބިނާރީ ތަރައްގީ</t>
  </si>
  <si>
    <t>އެއާޕޯޓުތަކާއި އޭވިއޭޝަން</t>
  </si>
  <si>
    <t>ބްރިޖްތަކާއި ޓަނަލްތައް</t>
  </si>
  <si>
    <t>ބަނދަރުތައް</t>
  </si>
  <si>
    <t xml:space="preserve">މަގުތަކާއި ހައިވޭތައް </t>
  </si>
  <si>
    <t xml:space="preserve">ކަނޑުގެ  އާންމު ދަތުރުފަތުރުގެ ނިޒާމް </t>
  </si>
  <si>
    <t xml:space="preserve">މޫސުމީ ބަދަލުތައް ދަށްކުރުމާއި އަހުލުވެރިކުރުން </t>
  </si>
  <si>
    <t>ގޮނޑުދޮށް ހިމާޔަތް ކުރުމާއި ފެންބޮޑުވުން ކޮންޓްރޯލް ކުރުން</t>
  </si>
  <si>
    <t>ކާރިސާގެ ނުރައްކާ ކުޑަކުރުން</t>
  </si>
  <si>
    <t>ފެންބޮޑުވުން ކުޑަކުރުމާއި ފެންހިންދާ ނިޒާމް</t>
  </si>
  <si>
    <t>ތިމާވެށި ހިމާޔަތް ކުރުން</t>
  </si>
  <si>
    <t>އެނިމަލް ވެލްފެއަރ އަދި ޕެޓް ކެއަރ ފެސިލިޓީސް</t>
  </si>
  <si>
    <t>ދިރުންތައް ހިމާޔަތްކުރުން</t>
  </si>
  <si>
    <t>ފޮރެސްޓް އެންޑް ވައިލްޑްލައިފް ކޮންޒަވޭޝަން</t>
  </si>
  <si>
    <t>ޕޮލިއުޝަން ކޮންޓްރޯލް ކުރުން</t>
  </si>
  <si>
    <t>ވައި އަދި ފެނުގެ ކޮލިޓީ މޮނިޓަރ ކުރުން</t>
  </si>
  <si>
    <t>ކުނި މެނޭޖްކުރުން</t>
  </si>
  <si>
    <t xml:space="preserve">ފެނުގެ ވަސީލަތްތައް މެނޭޖްކުރުން </t>
  </si>
  <si>
    <t>ނަރުދަމާ އާއި ވޭސްޓް ވޯޓަރ ޓްރީޓްމަންޓް</t>
  </si>
  <si>
    <t>ފެން ސަޕްލައިގެ ނިޒާމް</t>
  </si>
  <si>
    <t xml:space="preserve">އިޖުތިމާއީ ހިދުމަތްތައް </t>
  </si>
  <si>
    <t>އިޖުތިމާއީ ސެންޓަރުތައް</t>
  </si>
  <si>
    <t>އިޖުތިމާއީ ހޯލްތައް</t>
  </si>
  <si>
    <t>އައުޓްޑޯ ޖިމްތައް</t>
  </si>
  <si>
    <t xml:space="preserve">އާންމު ގެދޮރުވެރިކަން </t>
  </si>
  <si>
    <t>މެދު ފަންތީގެ ފަރާތްތަކަށް ބޯހިޔާވަހިކަން ފޯރުކޮށްދިނުމުގެ މަޝްރޫއުތައް</t>
  </si>
  <si>
    <t>އިޖްތިމާޢީ ބޯހިޔާވަހިކަމުގެ މަޝްރޫއުތައް</t>
  </si>
  <si>
    <t>އާންމު ތަންތަން</t>
  </si>
  <si>
    <t>ޕާކުތަކާއި ފެހި ތަންތަން</t>
  </si>
  <si>
    <t>ކުޅިވަރުގެ މައިދާންތަކާއި މުނިފޫހިފިލުވުމުގެ ތަންތަން</t>
  </si>
  <si>
    <t>އާބަން ޑިވެލޮޕްމެންޓް</t>
  </si>
  <si>
    <t>އާބަން އިންފްރާސްޓްރަކްޗަރ</t>
  </si>
  <si>
    <t>ފެނާއި ނަރުދަމާ</t>
  </si>
  <si>
    <t>ނަރުދަމާ ނިޒާމް</t>
  </si>
  <si>
    <t>ސިއްހަތާއި ގުޅުންހުރި ބިނާރީ</t>
  </si>
  <si>
    <t>ކްލިނިކްތައް</t>
  </si>
  <si>
    <t>ސިއްހީ މަރުކަޒުތައް</t>
  </si>
  <si>
    <t>ހޮސްޕިޓަލްތައް</t>
  </si>
  <si>
    <t>ލެބޯޓްރީ އަދި ޑައިގްނޯސްޓިކް ސެންޓަރުތައް</t>
  </si>
  <si>
    <t xml:space="preserve">ނަފްސާނީ ދުޅަހެޔޮކަމާއި ރިހަބަލިޓޭޝަން </t>
  </si>
  <si>
    <t>ކައުންސެލިންގ އަދި ސަޕޯޓް ސަރވިސަސް</t>
  </si>
  <si>
    <t>މެންޓަލް ހެލްތު ރިހެބިލިޓޭޝަން ސެންޓަރ</t>
  </si>
  <si>
    <t>ސަގާފީ ރައްކާތެރިކަން</t>
  </si>
  <si>
    <t>ހެރިޓޭޖް ސައިޓްތަކާއި މޮނިއުމަންޓްތައް</t>
  </si>
  <si>
    <t>ދާރުލްއާސާރުތަކާއި ގެލެރީތައް</t>
  </si>
  <si>
    <t>މުނިފޫހިފިލުވުމާއި އިވެންޓްތައް</t>
  </si>
  <si>
    <t>އާޓްސް އެންޑް ކަލްޗަރަލް ޑިވެލޮޕްމެންޓް</t>
  </si>
  <si>
    <t>ދީނީ ޚިދުމަތްތައް</t>
  </si>
  <si>
    <t>މިސްކިތް އިމާރާތް ކުރުން</t>
  </si>
  <si>
    <t>އެހެނިހެން ދީނީ ތަންތަން</t>
  </si>
  <si>
    <t>ކުޅިވަރާއި މުނިފޫހިފިލުވުން</t>
  </si>
  <si>
    <t>އެތުލެޓިކް ޓްރެކް</t>
  </si>
  <si>
    <t>ބެޑްމިންޓަން ކޯޓުތައް</t>
  </si>
  <si>
    <t>ފިޓްނަސް އެންޑް ރެކްރިއޭޝަނަލް ސެންޓަރުތައް</t>
  </si>
  <si>
    <t>ފުޓްބޯޅަ ދަނޑުތައް</t>
  </si>
  <si>
    <t>ފުޓްސަލް ދަނޑުތައް</t>
  </si>
  <si>
    <t>ހޭންޑްބޯލް ކޯޓުތައް</t>
  </si>
  <si>
    <t>މޮޓޯ ރޭސިންގ ޓްރެކްތައް</t>
  </si>
  <si>
    <t>ނެޓްބޯލް ކޯޓުތައް</t>
  </si>
  <si>
    <t>ކުޅިވަރު ކޮމްޕްލެކްސްތައް</t>
  </si>
  <si>
    <t>ސްޓޭޑިއަމްތައް</t>
  </si>
  <si>
    <t>ސްވިމިންގ ޓްރެކްތައް</t>
  </si>
  <si>
    <t>ޓެނިސް ކޯޓުތައް</t>
  </si>
  <si>
    <t>ވޮލީބޯޅަ ކޯޓުތައް</t>
  </si>
  <si>
    <t>ޔޫތު އެންޑް ކޮމިއުނިޓީ ސްޕޯޓްސް ޑިވެލޮޕްމަންޓް</t>
  </si>
  <si>
    <t>މަތީ ތަޢުލީމު</t>
  </si>
  <si>
    <t>ރިސާޗް އިންސްޓިޓިއުޓްތަކާއި ލައިބްރަރީތައް</t>
  </si>
  <si>
    <t>ޔުނިވަރސިޓީތަކާއި ކޮލެޖްތައް</t>
  </si>
  <si>
    <t>ޕްރައިމަރީ އަދި ސެކަންޑަރީ އެޑިޔުކޭޝަން</t>
  </si>
  <si>
    <t>ސްކޫލް އިމާރާތް ކުރުމާއި އަޕްގްރޭޑް ކުރުން</t>
  </si>
  <si>
    <t>ސްކޫލް ސަޕޯޓް ފެސިލިޓީސް</t>
  </si>
  <si>
    <t>ޗައިލްޑް އެންޑް ޔޫތް ސަޕޯޓް</t>
  </si>
  <si>
    <t>ޔަތީމު ޚާނާތަކާއި ކުޑަކުދިންގެ ވެލްފެއަރ</t>
  </si>
  <si>
    <t>އުމުރުން ދުވަސްވީ މީހުންނަށް އަޅާލުން</t>
  </si>
  <si>
    <t>ދޮށީ އުމުރުގެ މީހުންނަށް ބޯހިޔާވަހިކަމާއި އަޅާލުމާއި އެހީތެރިކަން ފޯރުކޮށްދޭ ތަންތަން</t>
  </si>
  <si>
    <t>ސޯޝަލް ވެލްފެއަރ ޕްރޮގްރާމްތައް</t>
  </si>
  <si>
    <t>ގެވެށި އަނިޔާ ހުއްޓުވުމަށް މަރުކަޒުތަކާއި ސަޕޯޓް ސަރވިސަސް</t>
  </si>
  <si>
    <t>ޖުޑިޝަލް ސަރވިސް</t>
  </si>
  <si>
    <t xml:space="preserve">ގާނޫނު ނެގެހެއްޓުން </t>
  </si>
  <si>
    <t>ސަރުކާރުގެ އޮފީސް ޢިމާރާތްތައް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</si>
</sst>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9" x14ac:knownFonts="1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b/>
      <sz val="12"/>
      <name val="MV Typewriter"/>
    </font>
    <font>
      <sz val="12"/>
      <color rgb="FF454545"/>
      <name val="MV Typewriter"/>
    </font>
    <font>
      <sz val="10"/>
      <name val="Times New Roman"/>
      <family val="1"/>
    </font>
    <font>
      <sz val="12"/>
      <color rgb="FFEF903A"/>
      <name val="Roboto Condensed"/>
      <family val="2"/>
    </font>
    <font>
      <b/>
      <i/>
      <sz val="12"/>
      <name val="Faruma"/>
    </font>
    <font>
      <b/>
      <sz val="13"/>
      <name val="Roboto Condensed"/>
    </font>
    <font>
      <sz val="12"/>
      <color rgb="FF85C178"/>
      <name val="Roboto Condensed"/>
      <family val="2"/>
    </font>
    <font>
      <b/>
      <sz val="14"/>
      <color rgb="FF85C178"/>
      <name val="Aptos ExtraBold"/>
      <family val="2"/>
    </font>
    <font>
      <sz val="12"/>
      <color theme="1" tint="0.249977111117893"/>
      <name val="Roboto Condensed"/>
      <family val="2"/>
    </font>
    <font>
      <b/>
      <sz val="20"/>
      <color rgb="FF71BD9C"/>
      <name val="MV Typewriter"/>
    </font>
    <font>
      <b/>
      <sz val="13"/>
      <color rgb="FF71BD9C"/>
      <name val="Roboto Condensed"/>
    </font>
    <font>
      <sz val="12"/>
      <color rgb="FF71BD9C"/>
      <name val="Roboto Condensed"/>
      <family val="2"/>
    </font>
    <font>
      <b/>
      <sz val="12"/>
      <color rgb="FF71BD9C"/>
      <name val="Lato Black"/>
      <family val="2"/>
    </font>
    <font>
      <b/>
      <sz val="11.5"/>
      <color rgb="FF71BD9C"/>
      <name val="Lato"/>
      <family val="2"/>
    </font>
    <font>
      <sz val="11.5"/>
      <color rgb="FF71BD9C"/>
      <name val="Lato"/>
      <family val="2"/>
    </font>
    <font>
      <sz val="12"/>
      <color theme="1"/>
      <name val="MV Typewriter"/>
    </font>
    <font>
      <b/>
      <sz val="12"/>
      <color theme="1"/>
      <name val="MV Typewriter"/>
    </font>
    <font>
      <b/>
      <sz val="11.5"/>
      <color rgb="FF71BD9C"/>
      <name val="Lato Black"/>
      <family val="2"/>
    </font>
    <font>
      <sz val="11.5"/>
      <color theme="1"/>
      <name val="Lato Black"/>
      <family val="2"/>
    </font>
    <font>
      <sz val="11.5"/>
      <color rgb="FF71BD9C"/>
      <name val="Lato Black"/>
      <family val="2"/>
    </font>
    <font>
      <b/>
      <sz val="11.5"/>
      <color theme="1"/>
      <name val="Lato"/>
      <family val="2"/>
    </font>
    <font>
      <sz val="11.5"/>
      <color rgb="FF454545"/>
      <name val="Lato"/>
      <family val="2"/>
    </font>
    <font>
      <sz val="12"/>
      <color rgb="FF454545"/>
      <name val="Roboto Condensed"/>
      <family val="2"/>
    </font>
    <font>
      <b/>
      <sz val="11.5"/>
      <color theme="1"/>
      <name val="Lato Black"/>
      <family val="2"/>
    </font>
    <font>
      <b/>
      <sz val="12"/>
      <color theme="1"/>
      <name val="Lato Black"/>
      <family val="2"/>
    </font>
    <font>
      <sz val="12"/>
      <color rgb="FF85C178"/>
      <name val="MV Typewriter"/>
    </font>
  </fonts>
  <fills count="4">
    <fill>
      <patternFill patternType="none"/>
    </fill>
    <fill>
      <patternFill patternType="gray125"/>
    </fill>
    <fill>
      <patternFill patternType="solid">
        <fgColor rgb="FFC6E4D7"/>
        <bgColor indexed="64"/>
      </patternFill>
    </fill>
    <fill>
      <patternFill patternType="solid">
        <fgColor rgb="FFF4FAF7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71BD9C"/>
      </top>
      <bottom style="medium">
        <color rgb="FF71BD9C"/>
      </bottom>
      <diagonal/>
    </border>
    <border>
      <left/>
      <right/>
      <top style="thin">
        <color theme="0" tint="-0.14996795556505021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5" fillId="0" borderId="0"/>
    <xf numFmtId="43" fontId="5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right" vertical="center" readingOrder="2"/>
    </xf>
    <xf numFmtId="0" fontId="8" fillId="0" borderId="0" xfId="3" applyFont="1" applyAlignment="1">
      <alignment horizontal="center" vertical="center" readingOrder="2"/>
    </xf>
    <xf numFmtId="0" fontId="9" fillId="0" borderId="0" xfId="0" applyFont="1" applyAlignment="1">
      <alignment vertical="center"/>
    </xf>
    <xf numFmtId="0" fontId="10" fillId="0" borderId="0" xfId="4" applyNumberFormat="1" applyFont="1" applyFill="1" applyBorder="1" applyAlignment="1">
      <alignment horizontal="center" vertical="center"/>
    </xf>
    <xf numFmtId="0" fontId="12" fillId="0" borderId="0" xfId="1" applyNumberFormat="1" applyFont="1" applyBorder="1" applyAlignment="1">
      <alignment horizontal="right" vertical="center" readingOrder="2"/>
    </xf>
    <xf numFmtId="0" fontId="13" fillId="0" borderId="0" xfId="3" applyFont="1" applyAlignment="1">
      <alignment horizontal="center" vertical="center" readingOrder="2"/>
    </xf>
    <xf numFmtId="0" fontId="14" fillId="0" borderId="0" xfId="0" applyFont="1" applyAlignment="1">
      <alignment vertical="center"/>
    </xf>
    <xf numFmtId="0" fontId="15" fillId="0" borderId="0" xfId="4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3" fillId="0" borderId="3" xfId="0" applyFont="1" applyBorder="1" applyAlignment="1">
      <alignment horizontal="left" vertical="center" indent="5"/>
    </xf>
    <xf numFmtId="0" fontId="7" fillId="0" borderId="3" xfId="0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2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19" fillId="2" borderId="0" xfId="0" applyFont="1" applyFill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18" fillId="0" borderId="1" xfId="0" applyFont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8" fillId="0" borderId="4" xfId="0" applyFont="1" applyBorder="1" applyAlignment="1">
      <alignment vertical="center"/>
    </xf>
    <xf numFmtId="164" fontId="17" fillId="0" borderId="0" xfId="1" applyNumberFormat="1" applyFont="1" applyAlignment="1">
      <alignment vertical="center"/>
    </xf>
    <xf numFmtId="164" fontId="17" fillId="0" borderId="1" xfId="1" applyNumberFormat="1" applyFont="1" applyBorder="1" applyAlignment="1">
      <alignment vertical="center"/>
    </xf>
    <xf numFmtId="164" fontId="17" fillId="0" borderId="4" xfId="1" applyNumberFormat="1" applyFont="1" applyBorder="1" applyAlignment="1">
      <alignment vertical="center"/>
    </xf>
    <xf numFmtId="164" fontId="17" fillId="0" borderId="2" xfId="1" applyNumberFormat="1" applyFont="1" applyBorder="1" applyAlignment="1">
      <alignment vertical="center"/>
    </xf>
    <xf numFmtId="164" fontId="20" fillId="0" borderId="3" xfId="1" applyNumberFormat="1" applyFont="1" applyFill="1" applyBorder="1" applyAlignment="1" applyProtection="1">
      <alignment vertical="center"/>
      <protection hidden="1"/>
    </xf>
    <xf numFmtId="164" fontId="21" fillId="2" borderId="0" xfId="1" applyNumberFormat="1" applyFont="1" applyFill="1" applyAlignment="1">
      <alignment vertical="center"/>
    </xf>
    <xf numFmtId="164" fontId="22" fillId="2" borderId="0" xfId="1" applyNumberFormat="1" applyFont="1" applyFill="1" applyAlignment="1">
      <alignment vertical="center"/>
    </xf>
    <xf numFmtId="164" fontId="23" fillId="3" borderId="0" xfId="1" applyNumberFormat="1" applyFont="1" applyFill="1" applyAlignment="1">
      <alignment vertical="center"/>
    </xf>
    <xf numFmtId="164" fontId="16" fillId="3" borderId="0" xfId="1" applyNumberFormat="1" applyFont="1" applyFill="1" applyAlignment="1">
      <alignment vertical="center"/>
    </xf>
    <xf numFmtId="164" fontId="14" fillId="0" borderId="4" xfId="1" applyNumberFormat="1" applyFont="1" applyBorder="1" applyAlignment="1">
      <alignment vertical="center"/>
    </xf>
    <xf numFmtId="164" fontId="14" fillId="0" borderId="1" xfId="1" applyNumberFormat="1" applyFont="1" applyBorder="1" applyAlignment="1">
      <alignment vertical="center"/>
    </xf>
    <xf numFmtId="164" fontId="14" fillId="0" borderId="2" xfId="1" applyNumberFormat="1" applyFont="1" applyBorder="1" applyAlignment="1">
      <alignment vertical="center"/>
    </xf>
    <xf numFmtId="164" fontId="14" fillId="0" borderId="0" xfId="1" applyNumberFormat="1" applyFont="1" applyAlignment="1">
      <alignment vertical="center"/>
    </xf>
    <xf numFmtId="164" fontId="24" fillId="0" borderId="0" xfId="1" applyNumberFormat="1" applyFont="1" applyAlignment="1">
      <alignment vertical="center"/>
    </xf>
    <xf numFmtId="0" fontId="24" fillId="0" borderId="0" xfId="0" applyFont="1" applyAlignment="1">
      <alignment vertical="center"/>
    </xf>
    <xf numFmtId="164" fontId="24" fillId="0" borderId="1" xfId="1" applyNumberFormat="1" applyFont="1" applyBorder="1" applyAlignment="1">
      <alignment vertical="center"/>
    </xf>
    <xf numFmtId="164" fontId="24" fillId="0" borderId="4" xfId="1" applyNumberFormat="1" applyFont="1" applyBorder="1" applyAlignment="1">
      <alignment vertical="center"/>
    </xf>
    <xf numFmtId="164" fontId="24" fillId="0" borderId="2" xfId="1" applyNumberFormat="1" applyFont="1" applyBorder="1" applyAlignment="1">
      <alignment vertical="center"/>
    </xf>
    <xf numFmtId="164" fontId="25" fillId="0" borderId="4" xfId="1" applyNumberFormat="1" applyFont="1" applyBorder="1" applyAlignment="1">
      <alignment vertical="center"/>
    </xf>
    <xf numFmtId="164" fontId="25" fillId="0" borderId="1" xfId="1" applyNumberFormat="1" applyFont="1" applyBorder="1" applyAlignment="1">
      <alignment vertical="center"/>
    </xf>
    <xf numFmtId="164" fontId="25" fillId="0" borderId="2" xfId="1" applyNumberFormat="1" applyFont="1" applyBorder="1" applyAlignment="1">
      <alignment vertical="center"/>
    </xf>
    <xf numFmtId="164" fontId="25" fillId="0" borderId="0" xfId="1" applyNumberFormat="1" applyFont="1" applyAlignment="1">
      <alignment vertical="center"/>
    </xf>
    <xf numFmtId="164" fontId="26" fillId="0" borderId="3" xfId="1" applyNumberFormat="1" applyFont="1" applyFill="1" applyBorder="1" applyAlignment="1" applyProtection="1">
      <alignment vertical="center"/>
      <protection hidden="1"/>
    </xf>
    <xf numFmtId="0" fontId="27" fillId="0" borderId="0" xfId="4" applyNumberFormat="1" applyFont="1" applyFill="1" applyBorder="1" applyAlignment="1">
      <alignment horizontal="center" vertical="center"/>
    </xf>
    <xf numFmtId="0" fontId="27" fillId="0" borderId="0" xfId="1" applyNumberFormat="1" applyFont="1" applyFill="1" applyBorder="1" applyAlignment="1" applyProtection="1">
      <alignment horizontal="center" vertical="center" readingOrder="2"/>
    </xf>
    <xf numFmtId="0" fontId="19" fillId="3" borderId="0" xfId="0" applyFont="1" applyFill="1" applyAlignment="1">
      <alignment vertical="center"/>
    </xf>
    <xf numFmtId="164" fontId="24" fillId="0" borderId="0" xfId="1" applyNumberFormat="1" applyFont="1" applyBorder="1" applyAlignment="1">
      <alignment vertical="center"/>
    </xf>
    <xf numFmtId="164" fontId="17" fillId="0" borderId="0" xfId="1" applyNumberFormat="1" applyFont="1" applyBorder="1" applyAlignment="1">
      <alignment vertical="center"/>
    </xf>
    <xf numFmtId="164" fontId="23" fillId="3" borderId="0" xfId="1" applyNumberFormat="1" applyFont="1" applyFill="1" applyBorder="1" applyAlignment="1">
      <alignment vertical="center"/>
    </xf>
    <xf numFmtId="164" fontId="16" fillId="3" borderId="0" xfId="1" applyNumberFormat="1" applyFont="1" applyFill="1" applyBorder="1" applyAlignment="1">
      <alignment vertical="center"/>
    </xf>
    <xf numFmtId="0" fontId="19" fillId="3" borderId="0" xfId="0" applyFont="1" applyFill="1" applyAlignment="1">
      <alignment horizontal="right" vertical="center" indent="2"/>
    </xf>
    <xf numFmtId="0" fontId="28" fillId="0" borderId="0" xfId="0" applyFont="1" applyAlignment="1">
      <alignment vertical="center"/>
    </xf>
    <xf numFmtId="0" fontId="18" fillId="0" borderId="0" xfId="0" applyFont="1"/>
    <xf numFmtId="164" fontId="18" fillId="0" borderId="0" xfId="0" applyNumberFormat="1" applyFont="1"/>
  </cellXfs>
  <cellStyles count="5">
    <cellStyle name="Comma" xfId="1" builtinId="3"/>
    <cellStyle name="Comma 6" xfId="4" xr:uid="{CC863635-374A-4C9D-9C92-0A34A3134F45}"/>
    <cellStyle name="Normal" xfId="0" builtinId="0"/>
    <cellStyle name="Normal 2 2" xfId="2" xr:uid="{00000000-0005-0000-0000-000002000000}"/>
    <cellStyle name="Normal 9" xfId="3" xr:uid="{D6EA9CEB-EE65-4E29-8FF8-E2155A5E38EC}"/>
  </cellStyles>
  <dxfs count="0"/>
  <tableStyles count="0" defaultTableStyle="TableStyleMedium2" defaultPivotStyle="PivotStyleLight16"/>
  <colors>
    <mruColors>
      <color rgb="FF71BD9C"/>
      <color rgb="FF454545"/>
      <color rgb="FFF4FAF7"/>
      <color rgb="FFC6E4D7"/>
      <color rgb="FFB8DECE"/>
      <color rgb="FF93BEE5"/>
      <color rgb="FF85C178"/>
      <color rgb="FFEF903A"/>
      <color rgb="FFFFF5E1"/>
      <color rgb="FF99C35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54097</xdr:colOff>
      <xdr:row>4</xdr:row>
      <xdr:rowOff>13138</xdr:rowOff>
    </xdr:from>
    <xdr:to>
      <xdr:col>2</xdr:col>
      <xdr:colOff>1285748</xdr:colOff>
      <xdr:row>4</xdr:row>
      <xdr:rowOff>472966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54097" y="1251388"/>
          <a:ext cx="3898651" cy="459828"/>
        </a:xfrm>
        <a:prstGeom prst="rect">
          <a:avLst/>
        </a:prstGeom>
        <a:solidFill>
          <a:srgbClr val="71BD9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އަންދާޒާ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45983</xdr:colOff>
      <xdr:row>4</xdr:row>
      <xdr:rowOff>13138</xdr:rowOff>
    </xdr:from>
    <xdr:to>
      <xdr:col>3</xdr:col>
      <xdr:colOff>1298886</xdr:colOff>
      <xdr:row>4</xdr:row>
      <xdr:rowOff>472966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046483" y="1251388"/>
          <a:ext cx="1252903" cy="459828"/>
        </a:xfrm>
        <a:prstGeom prst="rect">
          <a:avLst/>
        </a:prstGeom>
        <a:solidFill>
          <a:srgbClr val="71BD9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45983</xdr:colOff>
      <xdr:row>4</xdr:row>
      <xdr:rowOff>13138</xdr:rowOff>
    </xdr:from>
    <xdr:to>
      <xdr:col>4</xdr:col>
      <xdr:colOff>1298886</xdr:colOff>
      <xdr:row>4</xdr:row>
      <xdr:rowOff>472966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5379983" y="1251388"/>
          <a:ext cx="1252903" cy="459828"/>
        </a:xfrm>
        <a:prstGeom prst="rect">
          <a:avLst/>
        </a:prstGeom>
        <a:solidFill>
          <a:srgbClr val="71BD9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.xml"/><Relationship Id="rId3" Type="http://schemas.openxmlformats.org/officeDocument/2006/relationships/customProperty" Target="../customProperty2.bin"/><Relationship Id="rId7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5" Type="http://schemas.openxmlformats.org/officeDocument/2006/relationships/customProperty" Target="../customProperty4.bin"/><Relationship Id="rId4" Type="http://schemas.openxmlformats.org/officeDocument/2006/relationships/customProperty" Target="../customProperty3.bin"/><Relationship Id="rId9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H128"/>
  <sheetViews>
    <sheetView showGridLines="0" tabSelected="1" view="pageBreakPreview" zoomScale="85" zoomScaleNormal="100" zoomScaleSheetLayoutView="85" workbookViewId="0">
      <selection activeCell="N5" sqref="N5"/>
    </sheetView>
  </sheetViews>
  <sheetFormatPr defaultColWidth="9" defaultRowHeight="30" customHeight="1" x14ac:dyDescent="0.25"/>
  <cols>
    <col min="1" max="2" width="17.5" style="1" customWidth="1"/>
    <col min="3" max="3" width="17.5" style="2" customWidth="1"/>
    <col min="4" max="5" width="17.5" style="1" customWidth="1"/>
    <col min="6" max="6" width="46.75" style="17" customWidth="1"/>
    <col min="7" max="7" width="5.125" style="1" customWidth="1"/>
    <col min="8" max="8" width="9" style="14"/>
    <col min="9" max="16384" width="9" style="1"/>
  </cols>
  <sheetData>
    <row r="1" spans="1:8" ht="37.5" customHeight="1" x14ac:dyDescent="0.25">
      <c r="A1" s="5"/>
      <c r="B1" s="5"/>
      <c r="C1" s="5"/>
      <c r="D1" s="5"/>
      <c r="E1" s="5"/>
      <c r="F1" s="56"/>
      <c r="G1" s="7" t="s">
        <v>2</v>
      </c>
    </row>
    <row r="2" spans="1:8" ht="18.75" customHeight="1" x14ac:dyDescent="0.25">
      <c r="C2" s="6"/>
      <c r="G2" s="3" t="s">
        <v>1</v>
      </c>
    </row>
    <row r="3" spans="1:8" ht="11.25" customHeight="1" x14ac:dyDescent="0.25"/>
    <row r="4" spans="1:8" ht="30" customHeight="1" x14ac:dyDescent="0.5">
      <c r="A4" s="48">
        <v>2028</v>
      </c>
      <c r="B4" s="48">
        <v>2027</v>
      </c>
      <c r="C4" s="10">
        <v>2026</v>
      </c>
      <c r="D4" s="48">
        <v>2025</v>
      </c>
      <c r="E4" s="49">
        <v>2024</v>
      </c>
      <c r="F4" s="57"/>
    </row>
    <row r="5" spans="1:8" ht="37.5" customHeight="1" x14ac:dyDescent="0.5">
      <c r="A5" s="4"/>
      <c r="B5" s="4"/>
      <c r="C5" s="8"/>
      <c r="D5" s="4"/>
      <c r="E5" s="4"/>
      <c r="F5" s="58"/>
    </row>
    <row r="6" spans="1:8" ht="11.25" customHeight="1" thickBot="1" x14ac:dyDescent="0.3">
      <c r="C6" s="9"/>
    </row>
    <row r="7" spans="1:8" ht="30" customHeight="1" thickBot="1" x14ac:dyDescent="0.3">
      <c r="A7" s="47">
        <f t="shared" ref="A7:D7" si="0">SUMIF($H$9:$H$128,"&lt;&gt;",A9:A128)</f>
        <v>8398970746</v>
      </c>
      <c r="B7" s="47">
        <f t="shared" si="0"/>
        <v>8549614947</v>
      </c>
      <c r="C7" s="29">
        <f t="shared" si="0"/>
        <v>8312139881</v>
      </c>
      <c r="D7" s="47">
        <f t="shared" si="0"/>
        <v>8267674333</v>
      </c>
      <c r="E7" s="47">
        <f>SUMIF($H$9:$H$128,"&lt;&gt;",E9:E128)</f>
        <v>11741607027</v>
      </c>
      <c r="F7" s="12" t="s">
        <v>0</v>
      </c>
      <c r="G7" s="13"/>
    </row>
    <row r="8" spans="1:8" ht="11.25" customHeight="1" x14ac:dyDescent="0.25">
      <c r="A8" s="39"/>
      <c r="B8" s="39"/>
      <c r="C8" s="11"/>
      <c r="D8" s="39"/>
      <c r="E8" s="39"/>
    </row>
    <row r="9" spans="1:8" customFormat="1" ht="30" customHeight="1" x14ac:dyDescent="0.25">
      <c r="A9" s="30">
        <f t="shared" ref="A9:D9" si="1">SUM(A10,A12,A15)</f>
        <v>772254051</v>
      </c>
      <c r="B9" s="30">
        <f t="shared" si="1"/>
        <v>622241276</v>
      </c>
      <c r="C9" s="31">
        <f t="shared" si="1"/>
        <v>532297143</v>
      </c>
      <c r="D9" s="30">
        <f t="shared" si="1"/>
        <v>738080471</v>
      </c>
      <c r="E9" s="30">
        <f>SUM(E10,E12,E15)</f>
        <v>2162974125</v>
      </c>
      <c r="F9" s="16"/>
      <c r="G9" s="18" t="s">
        <v>3</v>
      </c>
      <c r="H9" s="15">
        <v>701</v>
      </c>
    </row>
    <row r="10" spans="1:8" customFormat="1" ht="30" customHeight="1" x14ac:dyDescent="0.25">
      <c r="A10" s="32">
        <f t="shared" ref="A10:D10" si="2">SUM(A11)</f>
        <v>732746980</v>
      </c>
      <c r="B10" s="32">
        <f t="shared" si="2"/>
        <v>556834017</v>
      </c>
      <c r="C10" s="33">
        <f t="shared" si="2"/>
        <v>429742561</v>
      </c>
      <c r="D10" s="32">
        <f t="shared" si="2"/>
        <v>656923356</v>
      </c>
      <c r="E10" s="32">
        <f>SUM(E11)</f>
        <v>2106786721</v>
      </c>
      <c r="F10" s="50"/>
      <c r="G10" s="55" t="s">
        <v>13</v>
      </c>
      <c r="H10" s="15"/>
    </row>
    <row r="11" spans="1:8" customFormat="1" ht="30" customHeight="1" x14ac:dyDescent="0.25">
      <c r="A11" s="38">
        <v>732746980</v>
      </c>
      <c r="B11" s="38">
        <v>556834017</v>
      </c>
      <c r="C11" s="25">
        <v>429742561</v>
      </c>
      <c r="D11" s="38">
        <v>656923356</v>
      </c>
      <c r="E11" s="38">
        <v>2106786721</v>
      </c>
      <c r="F11" s="17" t="s">
        <v>14</v>
      </c>
      <c r="G11" s="17"/>
      <c r="H11" s="15"/>
    </row>
    <row r="12" spans="1:8" customFormat="1" ht="30" customHeight="1" x14ac:dyDescent="0.25">
      <c r="A12" s="32">
        <f t="shared" ref="A12:D12" si="3">SUM(A13:A14)</f>
        <v>39507071</v>
      </c>
      <c r="B12" s="32">
        <f t="shared" si="3"/>
        <v>61731151</v>
      </c>
      <c r="C12" s="33">
        <f t="shared" si="3"/>
        <v>97392929</v>
      </c>
      <c r="D12" s="32">
        <f t="shared" si="3"/>
        <v>81157115</v>
      </c>
      <c r="E12" s="32">
        <f>SUM(E13:E14)</f>
        <v>56187404</v>
      </c>
      <c r="F12" s="50"/>
      <c r="G12" s="55" t="s">
        <v>15</v>
      </c>
      <c r="H12" s="15"/>
    </row>
    <row r="13" spans="1:8" customFormat="1" ht="30" customHeight="1" x14ac:dyDescent="0.25">
      <c r="A13" s="40">
        <v>0</v>
      </c>
      <c r="B13" s="40">
        <v>4216398</v>
      </c>
      <c r="C13" s="26">
        <v>8016653</v>
      </c>
      <c r="D13" s="40">
        <v>15189553</v>
      </c>
      <c r="E13" s="40">
        <v>23953787</v>
      </c>
      <c r="F13" s="22" t="s">
        <v>16</v>
      </c>
      <c r="G13" s="22"/>
      <c r="H13" s="15"/>
    </row>
    <row r="14" spans="1:8" customFormat="1" ht="30" customHeight="1" x14ac:dyDescent="0.25">
      <c r="A14" s="41">
        <v>39507071</v>
      </c>
      <c r="B14" s="41">
        <v>57514753</v>
      </c>
      <c r="C14" s="27">
        <v>89376276</v>
      </c>
      <c r="D14" s="41">
        <v>65967562</v>
      </c>
      <c r="E14" s="41">
        <v>32233617</v>
      </c>
      <c r="F14" s="24" t="s">
        <v>122</v>
      </c>
      <c r="G14" s="24"/>
      <c r="H14" s="15"/>
    </row>
    <row r="15" spans="1:8" customFormat="1" ht="30" customHeight="1" x14ac:dyDescent="0.25">
      <c r="A15" s="32">
        <f t="shared" ref="A15" si="4">SUM(A16)</f>
        <v>0</v>
      </c>
      <c r="B15" s="32">
        <f t="shared" ref="B15" si="5">SUM(B16)</f>
        <v>3676108</v>
      </c>
      <c r="C15" s="33">
        <f t="shared" ref="C15" si="6">SUM(C16)</f>
        <v>5161653</v>
      </c>
      <c r="D15" s="32">
        <f t="shared" ref="D15" si="7">SUM(D16)</f>
        <v>0</v>
      </c>
      <c r="E15" s="32">
        <f>SUM(E16)</f>
        <v>0</v>
      </c>
      <c r="F15" s="50"/>
      <c r="G15" s="55" t="s">
        <v>17</v>
      </c>
      <c r="H15" s="15"/>
    </row>
    <row r="16" spans="1:8" customFormat="1" ht="30" customHeight="1" x14ac:dyDescent="0.25">
      <c r="A16" s="38">
        <v>0</v>
      </c>
      <c r="B16" s="38">
        <v>3676108</v>
      </c>
      <c r="C16" s="25">
        <v>5161653</v>
      </c>
      <c r="D16" s="38">
        <v>0</v>
      </c>
      <c r="E16" s="38">
        <v>0</v>
      </c>
      <c r="F16" s="17" t="s">
        <v>18</v>
      </c>
      <c r="G16" s="17"/>
      <c r="H16" s="15"/>
    </row>
    <row r="17" spans="1:8" customFormat="1" ht="30" customHeight="1" x14ac:dyDescent="0.25">
      <c r="A17" s="30">
        <f t="shared" ref="A17" si="8">SUM(A18)</f>
        <v>238024497</v>
      </c>
      <c r="B17" s="30">
        <f t="shared" ref="B17" si="9">SUM(B18)</f>
        <v>236201552</v>
      </c>
      <c r="C17" s="31">
        <f t="shared" ref="C17" si="10">SUM(C18)</f>
        <v>247460450</v>
      </c>
      <c r="D17" s="30">
        <f t="shared" ref="D17" si="11">SUM(D18)</f>
        <v>85646717</v>
      </c>
      <c r="E17" s="30">
        <f>SUM(E18)</f>
        <v>15742585</v>
      </c>
      <c r="F17" s="16"/>
      <c r="G17" s="18" t="s">
        <v>4</v>
      </c>
      <c r="H17" s="15">
        <v>702</v>
      </c>
    </row>
    <row r="18" spans="1:8" customFormat="1" ht="30" customHeight="1" x14ac:dyDescent="0.25">
      <c r="A18" s="32">
        <f t="shared" ref="A18" si="12">SUM(A19)</f>
        <v>238024497</v>
      </c>
      <c r="B18" s="32">
        <f t="shared" ref="B18" si="13">SUM(B19)</f>
        <v>236201552</v>
      </c>
      <c r="C18" s="33">
        <f t="shared" ref="C18" si="14">SUM(C19)</f>
        <v>247460450</v>
      </c>
      <c r="D18" s="32">
        <f t="shared" ref="D18" si="15">SUM(D19)</f>
        <v>85646717</v>
      </c>
      <c r="E18" s="32">
        <f>SUM(E19)</f>
        <v>15742585</v>
      </c>
      <c r="F18" s="50"/>
      <c r="G18" s="55" t="s">
        <v>19</v>
      </c>
      <c r="H18" s="15"/>
    </row>
    <row r="19" spans="1:8" customFormat="1" ht="30" customHeight="1" x14ac:dyDescent="0.25">
      <c r="A19" s="38">
        <v>238024497</v>
      </c>
      <c r="B19" s="38">
        <v>236201552</v>
      </c>
      <c r="C19" s="25">
        <v>247460450</v>
      </c>
      <c r="D19" s="38">
        <v>85646717</v>
      </c>
      <c r="E19" s="38">
        <v>15742585</v>
      </c>
      <c r="F19" s="17" t="s">
        <v>20</v>
      </c>
      <c r="G19" s="17"/>
      <c r="H19" s="15"/>
    </row>
    <row r="20" spans="1:8" customFormat="1" ht="30" customHeight="1" x14ac:dyDescent="0.25">
      <c r="A20" s="30">
        <f t="shared" ref="A20:D20" si="16">SUM(A21,A24,A27,A29)</f>
        <v>157335387</v>
      </c>
      <c r="B20" s="30">
        <f t="shared" si="16"/>
        <v>185892137</v>
      </c>
      <c r="C20" s="31">
        <f t="shared" si="16"/>
        <v>175366999</v>
      </c>
      <c r="D20" s="30">
        <f t="shared" si="16"/>
        <v>103570628</v>
      </c>
      <c r="E20" s="30">
        <f>SUM(E21,E24,E27,E29)</f>
        <v>73993112</v>
      </c>
      <c r="F20" s="16"/>
      <c r="G20" s="18" t="s">
        <v>5</v>
      </c>
      <c r="H20" s="15">
        <v>703</v>
      </c>
    </row>
    <row r="21" spans="1:8" customFormat="1" ht="30" customHeight="1" x14ac:dyDescent="0.25">
      <c r="A21" s="32">
        <f t="shared" ref="A21" si="17">SUM(A22:A23)</f>
        <v>1504547</v>
      </c>
      <c r="B21" s="32">
        <f t="shared" ref="B21" si="18">SUM(B22:B23)</f>
        <v>10136962</v>
      </c>
      <c r="C21" s="33">
        <f t="shared" ref="C21" si="19">SUM(C22:C23)</f>
        <v>45025701</v>
      </c>
      <c r="D21" s="32">
        <f t="shared" ref="D21" si="20">SUM(D22:D23)</f>
        <v>415634</v>
      </c>
      <c r="E21" s="32">
        <f>SUM(E22:E23)</f>
        <v>2791176</v>
      </c>
      <c r="F21" s="50"/>
      <c r="G21" s="55" t="s">
        <v>21</v>
      </c>
      <c r="H21" s="15"/>
    </row>
    <row r="22" spans="1:8" customFormat="1" ht="30" customHeight="1" x14ac:dyDescent="0.25">
      <c r="A22" s="40">
        <v>1504547</v>
      </c>
      <c r="B22" s="40">
        <v>9424766</v>
      </c>
      <c r="C22" s="26">
        <v>41889956</v>
      </c>
      <c r="D22" s="40">
        <v>340634</v>
      </c>
      <c r="E22" s="40">
        <v>2791176</v>
      </c>
      <c r="F22" s="22" t="s">
        <v>22</v>
      </c>
      <c r="G22" s="22"/>
      <c r="H22" s="15"/>
    </row>
    <row r="23" spans="1:8" customFormat="1" ht="30" customHeight="1" x14ac:dyDescent="0.25">
      <c r="A23" s="41">
        <v>0</v>
      </c>
      <c r="B23" s="41">
        <v>712196</v>
      </c>
      <c r="C23" s="27">
        <v>3135745</v>
      </c>
      <c r="D23" s="41">
        <v>75000</v>
      </c>
      <c r="E23" s="41">
        <v>0</v>
      </c>
      <c r="F23" s="24" t="s">
        <v>23</v>
      </c>
      <c r="G23" s="24"/>
      <c r="H23" s="15"/>
    </row>
    <row r="24" spans="1:8" customFormat="1" ht="30" customHeight="1" x14ac:dyDescent="0.25">
      <c r="A24" s="32">
        <f t="shared" ref="A24" si="21">SUM(A25:A26)</f>
        <v>43074880</v>
      </c>
      <c r="B24" s="32">
        <f t="shared" ref="B24:D24" si="22">SUM(B25:B26)</f>
        <v>78027496</v>
      </c>
      <c r="C24" s="33">
        <f t="shared" si="22"/>
        <v>51257209</v>
      </c>
      <c r="D24" s="32">
        <f t="shared" si="22"/>
        <v>1108743</v>
      </c>
      <c r="E24" s="32">
        <f>SUM(E25:E26)</f>
        <v>4902678</v>
      </c>
      <c r="F24" s="50"/>
      <c r="G24" s="55" t="s">
        <v>24</v>
      </c>
      <c r="H24" s="15"/>
    </row>
    <row r="25" spans="1:8" customFormat="1" ht="30" customHeight="1" x14ac:dyDescent="0.25">
      <c r="A25" s="40">
        <v>6171050</v>
      </c>
      <c r="B25" s="40">
        <v>43337642</v>
      </c>
      <c r="C25" s="26">
        <v>4496421</v>
      </c>
      <c r="D25" s="40">
        <v>203211</v>
      </c>
      <c r="E25" s="40">
        <v>0</v>
      </c>
      <c r="F25" s="22" t="s">
        <v>25</v>
      </c>
      <c r="G25" s="22"/>
      <c r="H25" s="15"/>
    </row>
    <row r="26" spans="1:8" customFormat="1" ht="30" customHeight="1" x14ac:dyDescent="0.25">
      <c r="A26" s="41">
        <v>36903830</v>
      </c>
      <c r="B26" s="41">
        <v>34689854</v>
      </c>
      <c r="C26" s="27">
        <v>46760788</v>
      </c>
      <c r="D26" s="41">
        <v>905532</v>
      </c>
      <c r="E26" s="41">
        <v>4902678</v>
      </c>
      <c r="F26" s="24" t="s">
        <v>26</v>
      </c>
      <c r="G26" s="24"/>
      <c r="H26" s="15"/>
    </row>
    <row r="27" spans="1:8" customFormat="1" ht="30" customHeight="1" x14ac:dyDescent="0.25">
      <c r="A27" s="32">
        <f t="shared" ref="A27:D27" si="23">SUM(A28)</f>
        <v>74564599</v>
      </c>
      <c r="B27" s="32">
        <f t="shared" si="23"/>
        <v>40193581</v>
      </c>
      <c r="C27" s="33">
        <f t="shared" si="23"/>
        <v>19456764</v>
      </c>
      <c r="D27" s="32">
        <f t="shared" si="23"/>
        <v>21539147</v>
      </c>
      <c r="E27" s="32">
        <f>SUM(E28)</f>
        <v>44711133</v>
      </c>
      <c r="F27" s="50"/>
      <c r="G27" s="55" t="s">
        <v>120</v>
      </c>
      <c r="H27" s="15"/>
    </row>
    <row r="28" spans="1:8" customFormat="1" ht="30" customHeight="1" x14ac:dyDescent="0.25">
      <c r="A28" s="51">
        <v>74564599</v>
      </c>
      <c r="B28" s="51">
        <v>40193581</v>
      </c>
      <c r="C28" s="52">
        <v>19456764</v>
      </c>
      <c r="D28" s="51">
        <v>21539147</v>
      </c>
      <c r="E28" s="51">
        <v>44711133</v>
      </c>
      <c r="F28" s="17" t="s">
        <v>27</v>
      </c>
      <c r="G28" s="17"/>
      <c r="H28" s="15"/>
    </row>
    <row r="29" spans="1:8" customFormat="1" ht="30" customHeight="1" x14ac:dyDescent="0.25">
      <c r="A29" s="32">
        <f t="shared" ref="A29:D29" si="24">SUM(A30)</f>
        <v>38191361</v>
      </c>
      <c r="B29" s="32">
        <f t="shared" si="24"/>
        <v>57534098</v>
      </c>
      <c r="C29" s="33">
        <f t="shared" si="24"/>
        <v>59627325</v>
      </c>
      <c r="D29" s="32">
        <f t="shared" si="24"/>
        <v>80507104</v>
      </c>
      <c r="E29" s="32">
        <f>SUM(E30)</f>
        <v>21588125</v>
      </c>
      <c r="F29" s="50"/>
      <c r="G29" s="55" t="s">
        <v>121</v>
      </c>
      <c r="H29" s="15"/>
    </row>
    <row r="30" spans="1:8" customFormat="1" ht="30" customHeight="1" x14ac:dyDescent="0.25">
      <c r="A30" s="51">
        <v>38191361</v>
      </c>
      <c r="B30" s="51">
        <v>57534098</v>
      </c>
      <c r="C30" s="52">
        <v>59627325</v>
      </c>
      <c r="D30" s="51">
        <v>80507104</v>
      </c>
      <c r="E30" s="51">
        <v>21588125</v>
      </c>
      <c r="F30" s="17" t="s">
        <v>28</v>
      </c>
      <c r="G30" s="17"/>
      <c r="H30" s="15"/>
    </row>
    <row r="31" spans="1:8" customFormat="1" ht="30" customHeight="1" x14ac:dyDescent="0.25">
      <c r="A31" s="30">
        <f t="shared" ref="A31:D31" si="25">SUM(A32,A35,A37,A40,A42,A46)</f>
        <v>2525754581</v>
      </c>
      <c r="B31" s="30">
        <f t="shared" si="25"/>
        <v>3060115098</v>
      </c>
      <c r="C31" s="31">
        <f t="shared" si="25"/>
        <v>2853286365</v>
      </c>
      <c r="D31" s="30">
        <f t="shared" si="25"/>
        <v>4654828799</v>
      </c>
      <c r="E31" s="30">
        <f>SUM(E32,E35,E37,E40,E42,E46)</f>
        <v>5967783402</v>
      </c>
      <c r="F31" s="16"/>
      <c r="G31" s="18" t="s">
        <v>6</v>
      </c>
      <c r="H31" s="15">
        <v>704</v>
      </c>
    </row>
    <row r="32" spans="1:8" customFormat="1" ht="30" customHeight="1" x14ac:dyDescent="0.25">
      <c r="A32" s="32">
        <f t="shared" ref="A32" si="26">SUM(A33:A34)</f>
        <v>97322066</v>
      </c>
      <c r="B32" s="32">
        <f t="shared" ref="B32" si="27">SUM(B33:B34)</f>
        <v>102740961</v>
      </c>
      <c r="C32" s="33">
        <f t="shared" ref="C32" si="28">SUM(C33:C34)</f>
        <v>225991034</v>
      </c>
      <c r="D32" s="32">
        <f t="shared" ref="D32" si="29">SUM(D33:D34)</f>
        <v>220027614</v>
      </c>
      <c r="E32" s="32">
        <f>SUM(E33:E34)</f>
        <v>117090859</v>
      </c>
      <c r="F32" s="50"/>
      <c r="G32" s="55" t="s">
        <v>29</v>
      </c>
      <c r="H32" s="15"/>
    </row>
    <row r="33" spans="1:8" customFormat="1" ht="30" customHeight="1" x14ac:dyDescent="0.25">
      <c r="A33" s="40">
        <v>129747</v>
      </c>
      <c r="B33" s="40">
        <v>4601166</v>
      </c>
      <c r="C33" s="26">
        <v>10432974</v>
      </c>
      <c r="D33" s="40">
        <v>21908466</v>
      </c>
      <c r="E33" s="40">
        <v>24925349</v>
      </c>
      <c r="F33" s="22" t="s">
        <v>30</v>
      </c>
      <c r="G33" s="22"/>
      <c r="H33" s="15"/>
    </row>
    <row r="34" spans="1:8" customFormat="1" ht="30" customHeight="1" x14ac:dyDescent="0.25">
      <c r="A34" s="41">
        <v>97192319</v>
      </c>
      <c r="B34" s="41">
        <v>98139795</v>
      </c>
      <c r="C34" s="27">
        <v>215558060</v>
      </c>
      <c r="D34" s="41">
        <v>198119148</v>
      </c>
      <c r="E34" s="41">
        <v>92165510</v>
      </c>
      <c r="F34" s="24" t="s">
        <v>31</v>
      </c>
      <c r="G34" s="24"/>
      <c r="H34" s="15"/>
    </row>
    <row r="35" spans="1:8" customFormat="1" ht="30" customHeight="1" x14ac:dyDescent="0.25">
      <c r="A35" s="32">
        <f t="shared" ref="A35" si="30">SUM(A36)</f>
        <v>0</v>
      </c>
      <c r="B35" s="32">
        <f t="shared" ref="B35" si="31">SUM(B36)</f>
        <v>0</v>
      </c>
      <c r="C35" s="33">
        <f t="shared" ref="C35" si="32">SUM(C36)</f>
        <v>34503</v>
      </c>
      <c r="D35" s="32">
        <f t="shared" ref="D35" si="33">SUM(D36)</f>
        <v>2602085</v>
      </c>
      <c r="E35" s="32">
        <f>SUM(E36)</f>
        <v>5571045</v>
      </c>
      <c r="F35" s="50"/>
      <c r="G35" s="55" t="s">
        <v>32</v>
      </c>
      <c r="H35" s="15"/>
    </row>
    <row r="36" spans="1:8" customFormat="1" ht="30" customHeight="1" x14ac:dyDescent="0.25">
      <c r="A36" s="38">
        <v>0</v>
      </c>
      <c r="B36" s="38">
        <v>0</v>
      </c>
      <c r="C36" s="25">
        <v>34503</v>
      </c>
      <c r="D36" s="38">
        <v>2602085</v>
      </c>
      <c r="E36" s="38">
        <v>5571045</v>
      </c>
      <c r="F36" s="17" t="s">
        <v>33</v>
      </c>
      <c r="G36" s="17"/>
      <c r="H36" s="15"/>
    </row>
    <row r="37" spans="1:8" customFormat="1" ht="30" customHeight="1" x14ac:dyDescent="0.25">
      <c r="A37" s="32">
        <f t="shared" ref="A37" si="34">SUM(A38:A39)</f>
        <v>866791139</v>
      </c>
      <c r="B37" s="32">
        <f t="shared" ref="B37" si="35">SUM(B38:B39)</f>
        <v>461706171</v>
      </c>
      <c r="C37" s="33">
        <f t="shared" ref="C37" si="36">SUM(C38:C39)</f>
        <v>209369931</v>
      </c>
      <c r="D37" s="32">
        <f t="shared" ref="D37" si="37">SUM(D38:D39)</f>
        <v>233263329</v>
      </c>
      <c r="E37" s="32">
        <f>SUM(E38:E39)</f>
        <v>349750453</v>
      </c>
      <c r="F37" s="50"/>
      <c r="G37" s="55" t="s">
        <v>34</v>
      </c>
      <c r="H37" s="15"/>
    </row>
    <row r="38" spans="1:8" customFormat="1" ht="30" customHeight="1" x14ac:dyDescent="0.25">
      <c r="A38" s="40">
        <v>601232718</v>
      </c>
      <c r="B38" s="40">
        <v>228258474</v>
      </c>
      <c r="C38" s="26">
        <v>11575293</v>
      </c>
      <c r="D38" s="40">
        <v>0</v>
      </c>
      <c r="E38" s="40">
        <v>0</v>
      </c>
      <c r="F38" s="22" t="s">
        <v>35</v>
      </c>
      <c r="G38" s="22"/>
      <c r="H38" s="15"/>
    </row>
    <row r="39" spans="1:8" customFormat="1" ht="30" customHeight="1" x14ac:dyDescent="0.25">
      <c r="A39" s="41">
        <v>265558421</v>
      </c>
      <c r="B39" s="41">
        <v>233447697</v>
      </c>
      <c r="C39" s="27">
        <v>197794638</v>
      </c>
      <c r="D39" s="41">
        <v>233263329</v>
      </c>
      <c r="E39" s="41">
        <v>349750453</v>
      </c>
      <c r="F39" s="24" t="s">
        <v>36</v>
      </c>
      <c r="G39" s="24"/>
      <c r="H39" s="15"/>
    </row>
    <row r="40" spans="1:8" customFormat="1" ht="30" customHeight="1" x14ac:dyDescent="0.25">
      <c r="A40" s="32">
        <f>SUM(A41)</f>
        <v>3267370</v>
      </c>
      <c r="B40" s="32">
        <f t="shared" ref="B40:E40" si="38">SUM(B41)</f>
        <v>22105764</v>
      </c>
      <c r="C40" s="33">
        <f t="shared" si="38"/>
        <v>21763079</v>
      </c>
      <c r="D40" s="32">
        <f t="shared" si="38"/>
        <v>0</v>
      </c>
      <c r="E40" s="32">
        <f t="shared" si="38"/>
        <v>0</v>
      </c>
      <c r="F40" s="50"/>
      <c r="G40" s="55" t="s">
        <v>37</v>
      </c>
      <c r="H40" s="15"/>
    </row>
    <row r="41" spans="1:8" customFormat="1" ht="30" customHeight="1" x14ac:dyDescent="0.25">
      <c r="A41" s="51">
        <v>3267370</v>
      </c>
      <c r="B41" s="51">
        <v>22105764</v>
      </c>
      <c r="C41" s="52">
        <v>21763079</v>
      </c>
      <c r="D41" s="51">
        <v>0</v>
      </c>
      <c r="E41" s="51">
        <v>0</v>
      </c>
      <c r="F41" s="17" t="s">
        <v>38</v>
      </c>
      <c r="G41" s="17"/>
      <c r="H41" s="15"/>
    </row>
    <row r="42" spans="1:8" customFormat="1" ht="30" customHeight="1" x14ac:dyDescent="0.25">
      <c r="A42" s="53">
        <f t="shared" ref="A42:D42" si="39">SUM(A43:A45)</f>
        <v>2273653</v>
      </c>
      <c r="B42" s="53">
        <f t="shared" si="39"/>
        <v>11053843</v>
      </c>
      <c r="C42" s="54">
        <f t="shared" si="39"/>
        <v>17764983</v>
      </c>
      <c r="D42" s="53">
        <f t="shared" si="39"/>
        <v>0</v>
      </c>
      <c r="E42" s="53">
        <f>SUM(E43:E45)</f>
        <v>0</v>
      </c>
      <c r="F42" s="50"/>
      <c r="G42" s="55" t="s">
        <v>39</v>
      </c>
      <c r="H42" s="15"/>
    </row>
    <row r="43" spans="1:8" customFormat="1" ht="30" customHeight="1" x14ac:dyDescent="0.25">
      <c r="A43" s="40">
        <v>0</v>
      </c>
      <c r="B43" s="40">
        <v>3709354</v>
      </c>
      <c r="C43" s="26">
        <v>15625000</v>
      </c>
      <c r="D43" s="40">
        <v>0</v>
      </c>
      <c r="E43" s="40">
        <v>0</v>
      </c>
      <c r="F43" s="22" t="s">
        <v>40</v>
      </c>
      <c r="G43" s="22"/>
      <c r="H43" s="15"/>
    </row>
    <row r="44" spans="1:8" customFormat="1" ht="30" customHeight="1" x14ac:dyDescent="0.25">
      <c r="A44" s="42">
        <v>1300545</v>
      </c>
      <c r="B44" s="42">
        <v>1246312</v>
      </c>
      <c r="C44" s="28">
        <v>452483</v>
      </c>
      <c r="D44" s="42">
        <v>0</v>
      </c>
      <c r="E44" s="42">
        <v>0</v>
      </c>
      <c r="F44" s="23" t="s">
        <v>41</v>
      </c>
      <c r="G44" s="23"/>
      <c r="H44" s="15"/>
    </row>
    <row r="45" spans="1:8" customFormat="1" ht="30" customHeight="1" x14ac:dyDescent="0.25">
      <c r="A45" s="41">
        <v>973108</v>
      </c>
      <c r="B45" s="41">
        <v>6098177</v>
      </c>
      <c r="C45" s="27">
        <v>1687500</v>
      </c>
      <c r="D45" s="41">
        <v>0</v>
      </c>
      <c r="E45" s="41">
        <v>0</v>
      </c>
      <c r="F45" s="24" t="s">
        <v>42</v>
      </c>
      <c r="G45" s="24"/>
      <c r="H45" s="15"/>
    </row>
    <row r="46" spans="1:8" customFormat="1" ht="30" customHeight="1" x14ac:dyDescent="0.25">
      <c r="A46" s="32">
        <f>SUM(A47:A51)</f>
        <v>1556100353</v>
      </c>
      <c r="B46" s="32">
        <f t="shared" ref="B46" si="40">SUM(B47:B51)</f>
        <v>2462508359</v>
      </c>
      <c r="C46" s="33">
        <f t="shared" ref="C46" si="41">SUM(C47:C51)</f>
        <v>2378362835</v>
      </c>
      <c r="D46" s="32">
        <f t="shared" ref="D46" si="42">SUM(D47:D51)</f>
        <v>4198935771</v>
      </c>
      <c r="E46" s="32">
        <f t="shared" ref="E46" si="43">SUM(E47:E51)</f>
        <v>5495371045</v>
      </c>
      <c r="F46" s="50"/>
      <c r="G46" s="55" t="s">
        <v>43</v>
      </c>
      <c r="H46" s="15"/>
    </row>
    <row r="47" spans="1:8" customFormat="1" ht="30" customHeight="1" x14ac:dyDescent="0.25">
      <c r="A47" s="40">
        <v>158279037</v>
      </c>
      <c r="B47" s="40">
        <v>511112233</v>
      </c>
      <c r="C47" s="26">
        <v>540692623</v>
      </c>
      <c r="D47" s="40">
        <v>2889627824</v>
      </c>
      <c r="E47" s="40">
        <v>3279322775</v>
      </c>
      <c r="F47" s="22" t="s">
        <v>44</v>
      </c>
      <c r="G47" s="22"/>
      <c r="H47" s="15"/>
    </row>
    <row r="48" spans="1:8" customFormat="1" ht="30" customHeight="1" x14ac:dyDescent="0.25">
      <c r="A48" s="42">
        <v>546304055</v>
      </c>
      <c r="B48" s="42">
        <v>800221688</v>
      </c>
      <c r="C48" s="28">
        <v>798665646</v>
      </c>
      <c r="D48" s="42">
        <v>688402100</v>
      </c>
      <c r="E48" s="42">
        <v>1174426832</v>
      </c>
      <c r="F48" s="23" t="s">
        <v>45</v>
      </c>
      <c r="G48" s="23"/>
      <c r="H48" s="15"/>
    </row>
    <row r="49" spans="1:8" customFormat="1" ht="30" customHeight="1" x14ac:dyDescent="0.25">
      <c r="A49" s="42">
        <v>263087680</v>
      </c>
      <c r="B49" s="42">
        <v>429493851</v>
      </c>
      <c r="C49" s="28">
        <v>393609357</v>
      </c>
      <c r="D49" s="42">
        <v>313360520</v>
      </c>
      <c r="E49" s="42">
        <v>376583292</v>
      </c>
      <c r="F49" s="23" t="s">
        <v>46</v>
      </c>
      <c r="G49" s="23"/>
      <c r="H49" s="15"/>
    </row>
    <row r="50" spans="1:8" customFormat="1" ht="30" customHeight="1" x14ac:dyDescent="0.25">
      <c r="A50" s="42">
        <v>588429581</v>
      </c>
      <c r="B50" s="42">
        <v>721680587</v>
      </c>
      <c r="C50" s="28">
        <v>556013959</v>
      </c>
      <c r="D50" s="42">
        <v>303962339</v>
      </c>
      <c r="E50" s="42">
        <v>663726686</v>
      </c>
      <c r="F50" s="23" t="s">
        <v>47</v>
      </c>
      <c r="G50" s="23"/>
      <c r="H50" s="15"/>
    </row>
    <row r="51" spans="1:8" customFormat="1" ht="30" customHeight="1" x14ac:dyDescent="0.25">
      <c r="A51" s="41">
        <v>0</v>
      </c>
      <c r="B51" s="41">
        <v>0</v>
      </c>
      <c r="C51" s="27">
        <v>89381250</v>
      </c>
      <c r="D51" s="41">
        <v>3582988</v>
      </c>
      <c r="E51" s="41">
        <v>1311460</v>
      </c>
      <c r="F51" s="24" t="s">
        <v>48</v>
      </c>
      <c r="G51" s="24"/>
      <c r="H51" s="15"/>
    </row>
    <row r="52" spans="1:8" customFormat="1" ht="30" customHeight="1" x14ac:dyDescent="0.25">
      <c r="A52" s="30">
        <f t="shared" ref="A52:D52" si="44">SUM(A53,A57,A61,A64)</f>
        <v>720146729</v>
      </c>
      <c r="B52" s="30">
        <f t="shared" si="44"/>
        <v>869577854</v>
      </c>
      <c r="C52" s="31">
        <f t="shared" si="44"/>
        <v>941560723</v>
      </c>
      <c r="D52" s="30">
        <f t="shared" si="44"/>
        <v>1353370444</v>
      </c>
      <c r="E52" s="30">
        <f>SUM(E53,E57,E61,E64)</f>
        <v>1644827015</v>
      </c>
      <c r="F52" s="16"/>
      <c r="G52" s="18" t="s">
        <v>7</v>
      </c>
      <c r="H52" s="15">
        <v>705</v>
      </c>
    </row>
    <row r="53" spans="1:8" customFormat="1" ht="30" customHeight="1" x14ac:dyDescent="0.25">
      <c r="A53" s="32">
        <f t="shared" ref="A53:D53" si="45">SUM(A54:A56)</f>
        <v>245606590</v>
      </c>
      <c r="B53" s="32">
        <f t="shared" si="45"/>
        <v>239172248</v>
      </c>
      <c r="C53" s="33">
        <f t="shared" si="45"/>
        <v>221766632</v>
      </c>
      <c r="D53" s="32">
        <f t="shared" si="45"/>
        <v>385018198</v>
      </c>
      <c r="E53" s="32">
        <f>SUM(E54:E56)</f>
        <v>367939053</v>
      </c>
      <c r="F53" s="50"/>
      <c r="G53" s="55" t="s">
        <v>49</v>
      </c>
      <c r="H53" s="15"/>
    </row>
    <row r="54" spans="1:8" customFormat="1" ht="30" customHeight="1" x14ac:dyDescent="0.25">
      <c r="A54" s="40">
        <v>243612420</v>
      </c>
      <c r="B54" s="40">
        <v>234155840</v>
      </c>
      <c r="C54" s="26">
        <v>218644500</v>
      </c>
      <c r="D54" s="40">
        <v>381523710</v>
      </c>
      <c r="E54" s="40">
        <v>365421908</v>
      </c>
      <c r="F54" s="22" t="s">
        <v>50</v>
      </c>
      <c r="G54" s="22"/>
      <c r="H54" s="15"/>
    </row>
    <row r="55" spans="1:8" customFormat="1" ht="30" customHeight="1" x14ac:dyDescent="0.25">
      <c r="A55" s="42">
        <v>0</v>
      </c>
      <c r="B55" s="42">
        <v>0</v>
      </c>
      <c r="C55" s="28">
        <v>0</v>
      </c>
      <c r="D55" s="42">
        <v>3494488</v>
      </c>
      <c r="E55" s="42">
        <v>0</v>
      </c>
      <c r="F55" s="23" t="s">
        <v>51</v>
      </c>
      <c r="G55" s="23"/>
      <c r="H55" s="15"/>
    </row>
    <row r="56" spans="1:8" ht="30" customHeight="1" x14ac:dyDescent="0.25">
      <c r="A56" s="43">
        <v>1994170</v>
      </c>
      <c r="B56" s="43">
        <v>5016408</v>
      </c>
      <c r="C56" s="34">
        <v>3122132</v>
      </c>
      <c r="D56" s="43">
        <v>0</v>
      </c>
      <c r="E56" s="43">
        <v>2517145</v>
      </c>
      <c r="F56" s="24" t="s">
        <v>52</v>
      </c>
      <c r="G56" s="20"/>
    </row>
    <row r="57" spans="1:8" ht="30" customHeight="1" x14ac:dyDescent="0.25">
      <c r="A57" s="32">
        <f t="shared" ref="A57" si="46">SUM(A58:A60)</f>
        <v>7268501</v>
      </c>
      <c r="B57" s="32">
        <f t="shared" ref="B57" si="47">SUM(B58:B60)</f>
        <v>4000896</v>
      </c>
      <c r="C57" s="33">
        <f t="shared" ref="C57" si="48">SUM(C58:C60)</f>
        <v>2794447</v>
      </c>
      <c r="D57" s="32">
        <f t="shared" ref="D57" si="49">SUM(D58:D60)</f>
        <v>377015</v>
      </c>
      <c r="E57" s="32">
        <f>SUM(E58:E60)</f>
        <v>216325</v>
      </c>
      <c r="F57" s="50"/>
      <c r="G57" s="55" t="s">
        <v>53</v>
      </c>
    </row>
    <row r="58" spans="1:8" ht="30" customHeight="1" x14ac:dyDescent="0.25">
      <c r="A58" s="44">
        <v>1186583</v>
      </c>
      <c r="B58" s="44">
        <v>365730</v>
      </c>
      <c r="C58" s="35">
        <v>319880</v>
      </c>
      <c r="D58" s="44">
        <v>377015</v>
      </c>
      <c r="E58" s="44">
        <v>216325</v>
      </c>
      <c r="F58" s="22" t="s">
        <v>54</v>
      </c>
      <c r="G58" s="19"/>
    </row>
    <row r="59" spans="1:8" ht="30" customHeight="1" x14ac:dyDescent="0.25">
      <c r="A59" s="45">
        <v>6081918</v>
      </c>
      <c r="B59" s="45">
        <v>3635166</v>
      </c>
      <c r="C59" s="36">
        <v>312500</v>
      </c>
      <c r="D59" s="45">
        <v>0</v>
      </c>
      <c r="E59" s="45">
        <v>0</v>
      </c>
      <c r="F59" s="23" t="s">
        <v>55</v>
      </c>
      <c r="G59" s="21"/>
    </row>
    <row r="60" spans="1:8" ht="30" customHeight="1" x14ac:dyDescent="0.25">
      <c r="A60" s="43">
        <v>0</v>
      </c>
      <c r="B60" s="43">
        <v>0</v>
      </c>
      <c r="C60" s="34">
        <v>2162067</v>
      </c>
      <c r="D60" s="43">
        <v>0</v>
      </c>
      <c r="E60" s="43">
        <v>0</v>
      </c>
      <c r="F60" s="24" t="s">
        <v>56</v>
      </c>
      <c r="G60" s="20"/>
    </row>
    <row r="61" spans="1:8" ht="30" customHeight="1" x14ac:dyDescent="0.25">
      <c r="A61" s="32">
        <f>SUM(A62:A63)</f>
        <v>363293556</v>
      </c>
      <c r="B61" s="32">
        <f t="shared" ref="B61:E61" si="50">SUM(B62:B63)</f>
        <v>431915723</v>
      </c>
      <c r="C61" s="33">
        <f t="shared" si="50"/>
        <v>369560964</v>
      </c>
      <c r="D61" s="32">
        <f t="shared" si="50"/>
        <v>301562406</v>
      </c>
      <c r="E61" s="32">
        <f t="shared" si="50"/>
        <v>426923193</v>
      </c>
      <c r="F61" s="50"/>
      <c r="G61" s="55" t="s">
        <v>57</v>
      </c>
    </row>
    <row r="62" spans="1:8" ht="30" customHeight="1" x14ac:dyDescent="0.25">
      <c r="A62" s="44">
        <v>404789</v>
      </c>
      <c r="B62" s="44">
        <v>145466</v>
      </c>
      <c r="C62" s="35">
        <v>108124</v>
      </c>
      <c r="D62" s="44">
        <v>0</v>
      </c>
      <c r="E62" s="44">
        <v>54899</v>
      </c>
      <c r="F62" s="22" t="s">
        <v>58</v>
      </c>
      <c r="G62" s="19"/>
    </row>
    <row r="63" spans="1:8" ht="30" customHeight="1" x14ac:dyDescent="0.25">
      <c r="A63" s="43">
        <v>362888767</v>
      </c>
      <c r="B63" s="43">
        <v>431770257</v>
      </c>
      <c r="C63" s="34">
        <v>369452840</v>
      </c>
      <c r="D63" s="43">
        <v>301562406</v>
      </c>
      <c r="E63" s="43">
        <v>426868294</v>
      </c>
      <c r="F63" s="24" t="s">
        <v>59</v>
      </c>
      <c r="G63" s="20"/>
    </row>
    <row r="64" spans="1:8" ht="30" customHeight="1" x14ac:dyDescent="0.25">
      <c r="A64" s="32">
        <f>SUM(A65:A66)</f>
        <v>103978082</v>
      </c>
      <c r="B64" s="32">
        <f t="shared" ref="B64" si="51">SUM(B65:B66)</f>
        <v>194488987</v>
      </c>
      <c r="C64" s="33">
        <f t="shared" ref="C64" si="52">SUM(C65:C66)</f>
        <v>347438680</v>
      </c>
      <c r="D64" s="32">
        <f t="shared" ref="D64" si="53">SUM(D65:D66)</f>
        <v>666412825</v>
      </c>
      <c r="E64" s="32">
        <f t="shared" ref="E64" si="54">SUM(E65:E66)</f>
        <v>849748444</v>
      </c>
      <c r="F64" s="50"/>
      <c r="G64" s="55" t="s">
        <v>60</v>
      </c>
    </row>
    <row r="65" spans="1:8" ht="30" customHeight="1" x14ac:dyDescent="0.25">
      <c r="A65" s="44">
        <v>62246137</v>
      </c>
      <c r="B65" s="44">
        <v>164234861</v>
      </c>
      <c r="C65" s="35">
        <v>316369072</v>
      </c>
      <c r="D65" s="44">
        <v>585538370</v>
      </c>
      <c r="E65" s="44">
        <v>713834606</v>
      </c>
      <c r="F65" s="22" t="s">
        <v>61</v>
      </c>
      <c r="G65" s="19"/>
    </row>
    <row r="66" spans="1:8" ht="30" customHeight="1" x14ac:dyDescent="0.25">
      <c r="A66" s="43">
        <v>41731945</v>
      </c>
      <c r="B66" s="43">
        <v>30254126</v>
      </c>
      <c r="C66" s="34">
        <v>31069608</v>
      </c>
      <c r="D66" s="43">
        <v>80874455</v>
      </c>
      <c r="E66" s="43">
        <v>135913838</v>
      </c>
      <c r="F66" s="24" t="s">
        <v>62</v>
      </c>
      <c r="G66" s="20"/>
    </row>
    <row r="67" spans="1:8" ht="30" customHeight="1" x14ac:dyDescent="0.25">
      <c r="A67" s="30">
        <f t="shared" ref="A67:D67" si="55">SUM(A68,A72,A75,A78,A80)</f>
        <v>2950695673</v>
      </c>
      <c r="B67" s="30">
        <f t="shared" si="55"/>
        <v>2015445164</v>
      </c>
      <c r="C67" s="31">
        <f t="shared" si="55"/>
        <v>1285775401</v>
      </c>
      <c r="D67" s="30">
        <f t="shared" si="55"/>
        <v>499629020</v>
      </c>
      <c r="E67" s="30">
        <f>SUM(E68,E72,E75,E78,E80)</f>
        <v>1033443321</v>
      </c>
      <c r="F67" s="16"/>
      <c r="G67" s="18" t="s">
        <v>8</v>
      </c>
      <c r="H67" s="14">
        <v>706</v>
      </c>
    </row>
    <row r="68" spans="1:8" ht="30" customHeight="1" x14ac:dyDescent="0.25">
      <c r="A68" s="32">
        <f t="shared" ref="A68:D68" si="56">SUM(A69:A71)</f>
        <v>1002720</v>
      </c>
      <c r="B68" s="32">
        <f t="shared" si="56"/>
        <v>5631619</v>
      </c>
      <c r="C68" s="33">
        <f t="shared" si="56"/>
        <v>23344021</v>
      </c>
      <c r="D68" s="32">
        <f t="shared" si="56"/>
        <v>1080520</v>
      </c>
      <c r="E68" s="32">
        <f>SUM(E69:E71)</f>
        <v>3484041</v>
      </c>
      <c r="F68" s="50"/>
      <c r="G68" s="55" t="s">
        <v>63</v>
      </c>
    </row>
    <row r="69" spans="1:8" ht="30" customHeight="1" x14ac:dyDescent="0.25">
      <c r="A69" s="44">
        <v>0</v>
      </c>
      <c r="B69" s="44">
        <v>0</v>
      </c>
      <c r="C69" s="35">
        <v>0</v>
      </c>
      <c r="D69" s="44">
        <v>0</v>
      </c>
      <c r="E69" s="44">
        <v>1219067</v>
      </c>
      <c r="F69" s="22" t="s">
        <v>64</v>
      </c>
      <c r="G69" s="19"/>
    </row>
    <row r="70" spans="1:8" ht="30" customHeight="1" x14ac:dyDescent="0.25">
      <c r="A70" s="45">
        <v>1002720</v>
      </c>
      <c r="B70" s="45">
        <v>2585195</v>
      </c>
      <c r="C70" s="36">
        <v>4850076</v>
      </c>
      <c r="D70" s="45">
        <v>0</v>
      </c>
      <c r="E70" s="45">
        <v>0</v>
      </c>
      <c r="F70" s="23" t="s">
        <v>65</v>
      </c>
      <c r="G70" s="21"/>
    </row>
    <row r="71" spans="1:8" ht="30" customHeight="1" x14ac:dyDescent="0.25">
      <c r="A71" s="43">
        <v>0</v>
      </c>
      <c r="B71" s="43">
        <v>3046424</v>
      </c>
      <c r="C71" s="34">
        <v>18493945</v>
      </c>
      <c r="D71" s="43">
        <v>1080520</v>
      </c>
      <c r="E71" s="43">
        <v>2264974</v>
      </c>
      <c r="F71" s="24" t="s">
        <v>66</v>
      </c>
      <c r="G71" s="20"/>
    </row>
    <row r="72" spans="1:8" ht="30" customHeight="1" x14ac:dyDescent="0.25">
      <c r="A72" s="32">
        <f t="shared" ref="A72:D72" si="57">SUM(A73:A74)</f>
        <v>2763911237</v>
      </c>
      <c r="B72" s="32">
        <f t="shared" si="57"/>
        <v>1747522590</v>
      </c>
      <c r="C72" s="33">
        <f t="shared" si="57"/>
        <v>1083849261</v>
      </c>
      <c r="D72" s="32">
        <f t="shared" si="57"/>
        <v>392402910</v>
      </c>
      <c r="E72" s="32">
        <f>SUM(E73:E74)</f>
        <v>869773743</v>
      </c>
      <c r="F72" s="50"/>
      <c r="G72" s="55" t="s">
        <v>67</v>
      </c>
    </row>
    <row r="73" spans="1:8" ht="30" customHeight="1" x14ac:dyDescent="0.25">
      <c r="A73" s="44">
        <v>216758</v>
      </c>
      <c r="B73" s="44">
        <v>591998</v>
      </c>
      <c r="C73" s="35">
        <v>429859</v>
      </c>
      <c r="D73" s="44">
        <v>0</v>
      </c>
      <c r="E73" s="44">
        <v>0</v>
      </c>
      <c r="F73" s="22" t="s">
        <v>68</v>
      </c>
      <c r="G73" s="19"/>
    </row>
    <row r="74" spans="1:8" ht="30" customHeight="1" x14ac:dyDescent="0.25">
      <c r="A74" s="43">
        <v>2763694479</v>
      </c>
      <c r="B74" s="43">
        <v>1746930592</v>
      </c>
      <c r="C74" s="34">
        <v>1083419402</v>
      </c>
      <c r="D74" s="43">
        <v>392402910</v>
      </c>
      <c r="E74" s="43">
        <v>869773743</v>
      </c>
      <c r="F74" s="24" t="s">
        <v>69</v>
      </c>
      <c r="G74" s="20"/>
    </row>
    <row r="75" spans="1:8" ht="30" customHeight="1" x14ac:dyDescent="0.25">
      <c r="A75" s="32">
        <f t="shared" ref="A75" si="58">SUM(A76:A77)</f>
        <v>36752878</v>
      </c>
      <c r="B75" s="32">
        <f t="shared" ref="B75" si="59">SUM(B76:B77)</f>
        <v>35873482</v>
      </c>
      <c r="C75" s="33">
        <f t="shared" ref="C75" si="60">SUM(C76:C77)</f>
        <v>21313316</v>
      </c>
      <c r="D75" s="32">
        <f t="shared" ref="D75" si="61">SUM(D76:D77)</f>
        <v>4181920</v>
      </c>
      <c r="E75" s="32">
        <f>SUM(E76:E77)</f>
        <v>5199557</v>
      </c>
      <c r="F75" s="50"/>
      <c r="G75" s="55" t="s">
        <v>70</v>
      </c>
    </row>
    <row r="76" spans="1:8" ht="30" customHeight="1" x14ac:dyDescent="0.25">
      <c r="A76" s="44">
        <v>29841301</v>
      </c>
      <c r="B76" s="44">
        <v>13215475</v>
      </c>
      <c r="C76" s="35">
        <v>7399396</v>
      </c>
      <c r="D76" s="44">
        <v>1308805</v>
      </c>
      <c r="E76" s="44">
        <v>20000</v>
      </c>
      <c r="F76" s="22" t="s">
        <v>71</v>
      </c>
      <c r="G76" s="19"/>
    </row>
    <row r="77" spans="1:8" ht="30" customHeight="1" x14ac:dyDescent="0.25">
      <c r="A77" s="43">
        <v>6911577</v>
      </c>
      <c r="B77" s="43">
        <v>22658007</v>
      </c>
      <c r="C77" s="34">
        <v>13913920</v>
      </c>
      <c r="D77" s="43">
        <v>2873115</v>
      </c>
      <c r="E77" s="43">
        <v>5179557</v>
      </c>
      <c r="F77" s="24" t="s">
        <v>72</v>
      </c>
      <c r="G77" s="20"/>
    </row>
    <row r="78" spans="1:8" ht="30" customHeight="1" x14ac:dyDescent="0.25">
      <c r="A78" s="32">
        <f t="shared" ref="A78:D78" si="62">SUM(A79)</f>
        <v>95053839</v>
      </c>
      <c r="B78" s="32">
        <f t="shared" si="62"/>
        <v>170701725</v>
      </c>
      <c r="C78" s="33">
        <f t="shared" si="62"/>
        <v>90975371</v>
      </c>
      <c r="D78" s="32">
        <f t="shared" si="62"/>
        <v>85046577</v>
      </c>
      <c r="E78" s="32">
        <f>SUM(E79)</f>
        <v>121524594</v>
      </c>
      <c r="F78" s="50"/>
      <c r="G78" s="55" t="s">
        <v>73</v>
      </c>
    </row>
    <row r="79" spans="1:8" ht="30" customHeight="1" x14ac:dyDescent="0.25">
      <c r="A79" s="46">
        <v>95053839</v>
      </c>
      <c r="B79" s="46">
        <v>170701725</v>
      </c>
      <c r="C79" s="37">
        <v>90975371</v>
      </c>
      <c r="D79" s="46">
        <v>85046577</v>
      </c>
      <c r="E79" s="46">
        <v>121524594</v>
      </c>
      <c r="F79" s="17" t="s">
        <v>74</v>
      </c>
    </row>
    <row r="80" spans="1:8" ht="30" customHeight="1" x14ac:dyDescent="0.25">
      <c r="A80" s="32">
        <f t="shared" ref="A80" si="63">SUM(A81)</f>
        <v>53974999</v>
      </c>
      <c r="B80" s="32">
        <f t="shared" ref="B80" si="64">SUM(B81)</f>
        <v>55715748</v>
      </c>
      <c r="C80" s="33">
        <f t="shared" ref="C80" si="65">SUM(C81)</f>
        <v>66293432</v>
      </c>
      <c r="D80" s="32">
        <f t="shared" ref="D80" si="66">SUM(D81)</f>
        <v>16917093</v>
      </c>
      <c r="E80" s="32">
        <f>SUM(E81)</f>
        <v>33461386</v>
      </c>
      <c r="F80" s="50"/>
      <c r="G80" s="55" t="s">
        <v>75</v>
      </c>
    </row>
    <row r="81" spans="1:8" ht="30" customHeight="1" x14ac:dyDescent="0.25">
      <c r="A81" s="46">
        <v>53974999</v>
      </c>
      <c r="B81" s="46">
        <v>55715748</v>
      </c>
      <c r="C81" s="37">
        <v>66293432</v>
      </c>
      <c r="D81" s="46">
        <v>16917093</v>
      </c>
      <c r="E81" s="46">
        <v>33461386</v>
      </c>
      <c r="F81" s="17" t="s">
        <v>76</v>
      </c>
    </row>
    <row r="82" spans="1:8" ht="30" customHeight="1" x14ac:dyDescent="0.25">
      <c r="A82" s="30">
        <f t="shared" ref="A82:D82" si="67">SUM(A83,A88)</f>
        <v>521335823</v>
      </c>
      <c r="B82" s="30">
        <f t="shared" si="67"/>
        <v>635741299</v>
      </c>
      <c r="C82" s="31">
        <f t="shared" si="67"/>
        <v>917740102</v>
      </c>
      <c r="D82" s="30">
        <f t="shared" si="67"/>
        <v>466955226</v>
      </c>
      <c r="E82" s="30">
        <f>SUM(E83,E88)</f>
        <v>159746420</v>
      </c>
      <c r="F82" s="16"/>
      <c r="G82" s="18" t="s">
        <v>9</v>
      </c>
      <c r="H82" s="14">
        <v>707</v>
      </c>
    </row>
    <row r="83" spans="1:8" ht="30" customHeight="1" x14ac:dyDescent="0.25">
      <c r="A83" s="32">
        <f t="shared" ref="A83:D83" si="68">SUM(A84:A87)</f>
        <v>477055597</v>
      </c>
      <c r="B83" s="32">
        <f t="shared" si="68"/>
        <v>569055437</v>
      </c>
      <c r="C83" s="33">
        <f t="shared" si="68"/>
        <v>814748426</v>
      </c>
      <c r="D83" s="32">
        <f t="shared" si="68"/>
        <v>462520830</v>
      </c>
      <c r="E83" s="32">
        <f>SUM(E84:E87)</f>
        <v>158894393</v>
      </c>
      <c r="F83" s="50"/>
      <c r="G83" s="55" t="s">
        <v>77</v>
      </c>
    </row>
    <row r="84" spans="1:8" ht="30" customHeight="1" x14ac:dyDescent="0.25">
      <c r="A84" s="44">
        <v>0</v>
      </c>
      <c r="B84" s="44">
        <v>117025</v>
      </c>
      <c r="C84" s="35">
        <v>31015709</v>
      </c>
      <c r="D84" s="44">
        <v>25476237</v>
      </c>
      <c r="E84" s="44">
        <v>1922829</v>
      </c>
      <c r="F84" s="22" t="s">
        <v>78</v>
      </c>
      <c r="G84" s="19"/>
    </row>
    <row r="85" spans="1:8" ht="30" customHeight="1" x14ac:dyDescent="0.25">
      <c r="A85" s="45">
        <v>21673041</v>
      </c>
      <c r="B85" s="45">
        <v>62968835</v>
      </c>
      <c r="C85" s="36">
        <v>232402262</v>
      </c>
      <c r="D85" s="45">
        <v>81426404</v>
      </c>
      <c r="E85" s="45">
        <v>92761123</v>
      </c>
      <c r="F85" s="23" t="s">
        <v>79</v>
      </c>
      <c r="G85" s="21"/>
    </row>
    <row r="86" spans="1:8" ht="30" customHeight="1" x14ac:dyDescent="0.25">
      <c r="A86" s="45">
        <v>370795078</v>
      </c>
      <c r="B86" s="45">
        <v>442528968</v>
      </c>
      <c r="C86" s="36">
        <v>430463281</v>
      </c>
      <c r="D86" s="45">
        <v>323897885</v>
      </c>
      <c r="E86" s="45">
        <v>63098062</v>
      </c>
      <c r="F86" s="23" t="s">
        <v>80</v>
      </c>
      <c r="G86" s="21"/>
    </row>
    <row r="87" spans="1:8" ht="30" customHeight="1" x14ac:dyDescent="0.25">
      <c r="A87" s="43">
        <v>84587478</v>
      </c>
      <c r="B87" s="43">
        <v>63440609</v>
      </c>
      <c r="C87" s="34">
        <v>120867174</v>
      </c>
      <c r="D87" s="43">
        <v>31720304</v>
      </c>
      <c r="E87" s="43">
        <v>1112379</v>
      </c>
      <c r="F87" s="24" t="s">
        <v>81</v>
      </c>
      <c r="G87" s="20"/>
    </row>
    <row r="88" spans="1:8" ht="30" customHeight="1" x14ac:dyDescent="0.25">
      <c r="A88" s="32">
        <f t="shared" ref="A88:D88" si="69">SUM(A89:A90)</f>
        <v>44280226</v>
      </c>
      <c r="B88" s="32">
        <f t="shared" si="69"/>
        <v>66685862</v>
      </c>
      <c r="C88" s="33">
        <f t="shared" si="69"/>
        <v>102991676</v>
      </c>
      <c r="D88" s="32">
        <f t="shared" si="69"/>
        <v>4434396</v>
      </c>
      <c r="E88" s="32">
        <f>SUM(E89:E90)</f>
        <v>852027</v>
      </c>
      <c r="F88" s="50"/>
      <c r="G88" s="55" t="s">
        <v>82</v>
      </c>
    </row>
    <row r="89" spans="1:8" ht="30" customHeight="1" x14ac:dyDescent="0.25">
      <c r="A89" s="44">
        <v>2646226</v>
      </c>
      <c r="B89" s="44">
        <v>37488922</v>
      </c>
      <c r="C89" s="35">
        <v>78497534</v>
      </c>
      <c r="D89" s="44">
        <v>4434396</v>
      </c>
      <c r="E89" s="44">
        <v>852027</v>
      </c>
      <c r="F89" s="22" t="s">
        <v>83</v>
      </c>
      <c r="G89" s="19"/>
    </row>
    <row r="90" spans="1:8" ht="30" customHeight="1" x14ac:dyDescent="0.25">
      <c r="A90" s="43">
        <v>41634000</v>
      </c>
      <c r="B90" s="43">
        <v>29196940</v>
      </c>
      <c r="C90" s="34">
        <v>24494142</v>
      </c>
      <c r="D90" s="43">
        <v>0</v>
      </c>
      <c r="E90" s="43">
        <v>0</v>
      </c>
      <c r="F90" s="24" t="s">
        <v>84</v>
      </c>
      <c r="G90" s="20"/>
    </row>
    <row r="91" spans="1:8" ht="30" customHeight="1" x14ac:dyDescent="0.25">
      <c r="A91" s="30">
        <f t="shared" ref="A91:D91" si="70">SUM(A92,A95,A97,A100)</f>
        <v>165037085</v>
      </c>
      <c r="B91" s="30">
        <f t="shared" si="70"/>
        <v>303347385</v>
      </c>
      <c r="C91" s="31">
        <f t="shared" si="70"/>
        <v>531015999</v>
      </c>
      <c r="D91" s="30">
        <f t="shared" si="70"/>
        <v>197476083</v>
      </c>
      <c r="E91" s="30">
        <f>SUM(E92,E95,E97,E100)</f>
        <v>310245434</v>
      </c>
      <c r="F91" s="16"/>
      <c r="G91" s="18" t="s">
        <v>10</v>
      </c>
      <c r="H91" s="14">
        <v>708</v>
      </c>
    </row>
    <row r="92" spans="1:8" ht="30" customHeight="1" x14ac:dyDescent="0.25">
      <c r="A92" s="32">
        <f t="shared" ref="A92" si="71">SUM(A93:A94)</f>
        <v>5051093</v>
      </c>
      <c r="B92" s="32">
        <f t="shared" ref="B92" si="72">SUM(B93:B94)</f>
        <v>5069590</v>
      </c>
      <c r="C92" s="33">
        <f t="shared" ref="C92" si="73">SUM(C93:C94)</f>
        <v>23883498</v>
      </c>
      <c r="D92" s="32">
        <f t="shared" ref="D92" si="74">SUM(D93:D94)</f>
        <v>1649334</v>
      </c>
      <c r="E92" s="32">
        <f>SUM(E93:E94)</f>
        <v>0</v>
      </c>
      <c r="F92" s="50"/>
      <c r="G92" s="55" t="s">
        <v>85</v>
      </c>
    </row>
    <row r="93" spans="1:8" ht="30" customHeight="1" x14ac:dyDescent="0.25">
      <c r="A93" s="44">
        <v>282869</v>
      </c>
      <c r="B93" s="44">
        <v>317910</v>
      </c>
      <c r="C93" s="35">
        <v>2712620</v>
      </c>
      <c r="D93" s="44">
        <v>135634</v>
      </c>
      <c r="E93" s="44">
        <v>0</v>
      </c>
      <c r="F93" s="22" t="s">
        <v>86</v>
      </c>
      <c r="G93" s="19"/>
    </row>
    <row r="94" spans="1:8" ht="30" customHeight="1" x14ac:dyDescent="0.25">
      <c r="A94" s="43">
        <v>4768224</v>
      </c>
      <c r="B94" s="43">
        <v>4751680</v>
      </c>
      <c r="C94" s="34">
        <v>21170878</v>
      </c>
      <c r="D94" s="43">
        <v>1513700</v>
      </c>
      <c r="E94" s="43">
        <v>0</v>
      </c>
      <c r="F94" s="24" t="s">
        <v>87</v>
      </c>
      <c r="G94" s="20"/>
    </row>
    <row r="95" spans="1:8" ht="30" customHeight="1" x14ac:dyDescent="0.25">
      <c r="A95" s="32">
        <f t="shared" ref="A95" si="75">SUM(A96)</f>
        <v>0</v>
      </c>
      <c r="B95" s="32">
        <f t="shared" ref="B95" si="76">SUM(B96)</f>
        <v>4035777</v>
      </c>
      <c r="C95" s="33">
        <f t="shared" ref="C95" si="77">SUM(C96)</f>
        <v>4940000</v>
      </c>
      <c r="D95" s="32">
        <f t="shared" ref="D95" si="78">SUM(D96)</f>
        <v>0</v>
      </c>
      <c r="E95" s="32">
        <f>SUM(E96)</f>
        <v>180656</v>
      </c>
      <c r="F95" s="50"/>
      <c r="G95" s="55" t="s">
        <v>88</v>
      </c>
    </row>
    <row r="96" spans="1:8" ht="30" customHeight="1" x14ac:dyDescent="0.25">
      <c r="A96" s="46">
        <v>0</v>
      </c>
      <c r="B96" s="46">
        <v>4035777</v>
      </c>
      <c r="C96" s="37">
        <v>4940000</v>
      </c>
      <c r="D96" s="46">
        <v>0</v>
      </c>
      <c r="E96" s="46">
        <v>180656</v>
      </c>
      <c r="F96" s="17" t="s">
        <v>89</v>
      </c>
    </row>
    <row r="97" spans="1:7" ht="30" customHeight="1" x14ac:dyDescent="0.25">
      <c r="A97" s="32">
        <f t="shared" ref="A97" si="79">SUM(A98:A99)</f>
        <v>106116597</v>
      </c>
      <c r="B97" s="32">
        <f t="shared" ref="B97" si="80">SUM(B98:B99)</f>
        <v>129090615</v>
      </c>
      <c r="C97" s="33">
        <f t="shared" ref="C97" si="81">SUM(C98:C99)</f>
        <v>99053900</v>
      </c>
      <c r="D97" s="32">
        <f t="shared" ref="D97" si="82">SUM(D98:D99)</f>
        <v>72979435</v>
      </c>
      <c r="E97" s="32">
        <f>SUM(E98:E99)</f>
        <v>77521114</v>
      </c>
      <c r="F97" s="50"/>
      <c r="G97" s="55" t="s">
        <v>90</v>
      </c>
    </row>
    <row r="98" spans="1:7" ht="30" customHeight="1" x14ac:dyDescent="0.25">
      <c r="A98" s="44">
        <v>11616433</v>
      </c>
      <c r="B98" s="44">
        <v>43393400</v>
      </c>
      <c r="C98" s="35">
        <v>46188593</v>
      </c>
      <c r="D98" s="44">
        <v>70906113</v>
      </c>
      <c r="E98" s="44">
        <v>77187726</v>
      </c>
      <c r="F98" s="22" t="s">
        <v>91</v>
      </c>
      <c r="G98" s="19"/>
    </row>
    <row r="99" spans="1:7" ht="30" customHeight="1" x14ac:dyDescent="0.25">
      <c r="A99" s="43">
        <v>94500164</v>
      </c>
      <c r="B99" s="43">
        <v>85697215</v>
      </c>
      <c r="C99" s="34">
        <v>52865307</v>
      </c>
      <c r="D99" s="43">
        <v>2073322</v>
      </c>
      <c r="E99" s="43">
        <v>333388</v>
      </c>
      <c r="F99" s="24" t="s">
        <v>92</v>
      </c>
      <c r="G99" s="20"/>
    </row>
    <row r="100" spans="1:7" ht="30" customHeight="1" x14ac:dyDescent="0.25">
      <c r="A100" s="32">
        <f t="shared" ref="A100:D100" si="83">SUM(A101:A114)</f>
        <v>53869395</v>
      </c>
      <c r="B100" s="32">
        <f t="shared" si="83"/>
        <v>165151403</v>
      </c>
      <c r="C100" s="33">
        <f t="shared" si="83"/>
        <v>403138601</v>
      </c>
      <c r="D100" s="32">
        <f t="shared" si="83"/>
        <v>122847314</v>
      </c>
      <c r="E100" s="32">
        <f>SUM(E101:E114)</f>
        <v>232543664</v>
      </c>
      <c r="F100" s="50"/>
      <c r="G100" s="55" t="s">
        <v>93</v>
      </c>
    </row>
    <row r="101" spans="1:7" ht="30" customHeight="1" x14ac:dyDescent="0.25">
      <c r="A101" s="44">
        <v>14505335</v>
      </c>
      <c r="B101" s="44">
        <v>17149512</v>
      </c>
      <c r="C101" s="35">
        <v>9454042</v>
      </c>
      <c r="D101" s="44">
        <v>0</v>
      </c>
      <c r="E101" s="44">
        <v>1494219</v>
      </c>
      <c r="F101" s="22" t="s">
        <v>94</v>
      </c>
      <c r="G101" s="19"/>
    </row>
    <row r="102" spans="1:7" ht="30" customHeight="1" x14ac:dyDescent="0.25">
      <c r="A102" s="45">
        <v>0</v>
      </c>
      <c r="B102" s="45">
        <v>815028</v>
      </c>
      <c r="C102" s="36">
        <v>1359315</v>
      </c>
      <c r="D102" s="45">
        <v>714746</v>
      </c>
      <c r="E102" s="45">
        <v>1592351</v>
      </c>
      <c r="F102" s="23" t="s">
        <v>95</v>
      </c>
      <c r="G102" s="21"/>
    </row>
    <row r="103" spans="1:7" ht="30" customHeight="1" x14ac:dyDescent="0.25">
      <c r="A103" s="45">
        <v>0</v>
      </c>
      <c r="B103" s="45">
        <v>25593406</v>
      </c>
      <c r="C103" s="36">
        <v>90320586</v>
      </c>
      <c r="D103" s="45">
        <v>6546412</v>
      </c>
      <c r="E103" s="45">
        <v>2248536</v>
      </c>
      <c r="F103" s="23" t="s">
        <v>96</v>
      </c>
      <c r="G103" s="21"/>
    </row>
    <row r="104" spans="1:7" ht="30" customHeight="1" x14ac:dyDescent="0.25">
      <c r="A104" s="45">
        <v>0</v>
      </c>
      <c r="B104" s="45">
        <v>42109418</v>
      </c>
      <c r="C104" s="36">
        <v>75448843</v>
      </c>
      <c r="D104" s="45">
        <v>69009393</v>
      </c>
      <c r="E104" s="45">
        <v>137037086</v>
      </c>
      <c r="F104" s="23" t="s">
        <v>97</v>
      </c>
      <c r="G104" s="21"/>
    </row>
    <row r="105" spans="1:7" ht="30" customHeight="1" x14ac:dyDescent="0.25">
      <c r="A105" s="45">
        <v>12261147</v>
      </c>
      <c r="B105" s="45">
        <v>19336539</v>
      </c>
      <c r="C105" s="36">
        <v>33036022</v>
      </c>
      <c r="D105" s="45">
        <v>11130252</v>
      </c>
      <c r="E105" s="45">
        <v>32307865</v>
      </c>
      <c r="F105" s="23" t="s">
        <v>98</v>
      </c>
      <c r="G105" s="21"/>
    </row>
    <row r="106" spans="1:7" ht="30" customHeight="1" x14ac:dyDescent="0.25">
      <c r="A106" s="45">
        <v>0</v>
      </c>
      <c r="B106" s="45">
        <v>13302247</v>
      </c>
      <c r="C106" s="36">
        <v>83855702</v>
      </c>
      <c r="D106" s="45">
        <v>1714086</v>
      </c>
      <c r="E106" s="45">
        <v>1307622</v>
      </c>
      <c r="F106" s="23" t="s">
        <v>99</v>
      </c>
      <c r="G106" s="21"/>
    </row>
    <row r="107" spans="1:7" ht="30" customHeight="1" x14ac:dyDescent="0.25">
      <c r="A107" s="45">
        <v>0</v>
      </c>
      <c r="B107" s="45">
        <v>623171</v>
      </c>
      <c r="C107" s="36">
        <v>2375000</v>
      </c>
      <c r="D107" s="45">
        <v>0</v>
      </c>
      <c r="E107" s="45">
        <v>0</v>
      </c>
      <c r="F107" s="23" t="s">
        <v>100</v>
      </c>
      <c r="G107" s="21"/>
    </row>
    <row r="108" spans="1:7" ht="30" customHeight="1" x14ac:dyDescent="0.25">
      <c r="A108" s="45">
        <v>12261147</v>
      </c>
      <c r="B108" s="45">
        <v>16243740</v>
      </c>
      <c r="C108" s="36">
        <v>18169755</v>
      </c>
      <c r="D108" s="45">
        <v>0</v>
      </c>
      <c r="E108" s="45">
        <v>0</v>
      </c>
      <c r="F108" s="23" t="s">
        <v>101</v>
      </c>
      <c r="G108" s="21"/>
    </row>
    <row r="109" spans="1:7" ht="30" customHeight="1" x14ac:dyDescent="0.25">
      <c r="A109" s="45">
        <v>4476292</v>
      </c>
      <c r="B109" s="45">
        <v>17375599</v>
      </c>
      <c r="C109" s="36">
        <v>37002680</v>
      </c>
      <c r="D109" s="45">
        <v>55012</v>
      </c>
      <c r="E109" s="45">
        <v>4578139</v>
      </c>
      <c r="F109" s="23" t="s">
        <v>102</v>
      </c>
      <c r="G109" s="21"/>
    </row>
    <row r="110" spans="1:7" ht="30" customHeight="1" x14ac:dyDescent="0.25">
      <c r="A110" s="45">
        <v>0</v>
      </c>
      <c r="B110" s="45">
        <v>0</v>
      </c>
      <c r="C110" s="36">
        <v>17380</v>
      </c>
      <c r="D110" s="45">
        <v>1123271</v>
      </c>
      <c r="E110" s="45">
        <v>7181041</v>
      </c>
      <c r="F110" s="23" t="s">
        <v>103</v>
      </c>
      <c r="G110" s="21"/>
    </row>
    <row r="111" spans="1:7" ht="30" customHeight="1" x14ac:dyDescent="0.25">
      <c r="A111" s="45">
        <v>10365474</v>
      </c>
      <c r="B111" s="45">
        <v>6812460</v>
      </c>
      <c r="C111" s="36">
        <v>5834121</v>
      </c>
      <c r="D111" s="45">
        <v>0</v>
      </c>
      <c r="E111" s="45">
        <v>0</v>
      </c>
      <c r="F111" s="23" t="s">
        <v>104</v>
      </c>
      <c r="G111" s="21"/>
    </row>
    <row r="112" spans="1:7" ht="30" customHeight="1" x14ac:dyDescent="0.25">
      <c r="A112" s="45">
        <v>0</v>
      </c>
      <c r="B112" s="45">
        <v>0</v>
      </c>
      <c r="C112" s="36">
        <v>0</v>
      </c>
      <c r="D112" s="45">
        <v>0</v>
      </c>
      <c r="E112" s="45">
        <v>103960</v>
      </c>
      <c r="F112" s="23" t="s">
        <v>105</v>
      </c>
      <c r="G112" s="21"/>
    </row>
    <row r="113" spans="1:8" ht="30" customHeight="1" x14ac:dyDescent="0.25">
      <c r="A113" s="45">
        <v>0</v>
      </c>
      <c r="B113" s="45">
        <v>3398857</v>
      </c>
      <c r="C113" s="36">
        <v>6663018</v>
      </c>
      <c r="D113" s="45">
        <v>10080855</v>
      </c>
      <c r="E113" s="45">
        <v>19347396</v>
      </c>
      <c r="F113" s="23" t="s">
        <v>106</v>
      </c>
      <c r="G113" s="21"/>
    </row>
    <row r="114" spans="1:8" ht="30" customHeight="1" x14ac:dyDescent="0.25">
      <c r="A114" s="43">
        <v>0</v>
      </c>
      <c r="B114" s="43">
        <v>2391426</v>
      </c>
      <c r="C114" s="34">
        <v>39602137</v>
      </c>
      <c r="D114" s="43">
        <v>22473287</v>
      </c>
      <c r="E114" s="43">
        <v>25345449</v>
      </c>
      <c r="F114" s="24" t="s">
        <v>107</v>
      </c>
      <c r="G114" s="20"/>
    </row>
    <row r="115" spans="1:8" ht="30" customHeight="1" x14ac:dyDescent="0.25">
      <c r="A115" s="30">
        <f t="shared" ref="A115:D115" si="84">SUM(A116,A119)</f>
        <v>348386920</v>
      </c>
      <c r="B115" s="30">
        <f t="shared" si="84"/>
        <v>616323015</v>
      </c>
      <c r="C115" s="31">
        <f t="shared" si="84"/>
        <v>779661699</v>
      </c>
      <c r="D115" s="30">
        <f t="shared" si="84"/>
        <v>153552011</v>
      </c>
      <c r="E115" s="30">
        <f>SUM(E116,E119)</f>
        <v>369310868</v>
      </c>
      <c r="F115" s="16"/>
      <c r="G115" s="18" t="s">
        <v>11</v>
      </c>
      <c r="H115" s="14">
        <v>709</v>
      </c>
    </row>
    <row r="116" spans="1:8" ht="30" customHeight="1" x14ac:dyDescent="0.25">
      <c r="A116" s="32">
        <f t="shared" ref="A116:D116" si="85">SUM(A117:A118)</f>
        <v>135590112</v>
      </c>
      <c r="B116" s="32">
        <f t="shared" si="85"/>
        <v>191083211</v>
      </c>
      <c r="C116" s="33">
        <f t="shared" si="85"/>
        <v>124169535</v>
      </c>
      <c r="D116" s="32">
        <f t="shared" si="85"/>
        <v>10929694</v>
      </c>
      <c r="E116" s="32">
        <f>SUM(E117:E118)</f>
        <v>38108784</v>
      </c>
      <c r="F116" s="50"/>
      <c r="G116" s="55" t="s">
        <v>108</v>
      </c>
    </row>
    <row r="117" spans="1:8" ht="30" customHeight="1" x14ac:dyDescent="0.25">
      <c r="A117" s="44">
        <v>0</v>
      </c>
      <c r="B117" s="44">
        <v>43055406</v>
      </c>
      <c r="C117" s="35">
        <v>7290000</v>
      </c>
      <c r="D117" s="44">
        <v>0</v>
      </c>
      <c r="E117" s="44">
        <v>0</v>
      </c>
      <c r="F117" s="22" t="s">
        <v>109</v>
      </c>
      <c r="G117" s="19"/>
    </row>
    <row r="118" spans="1:8" ht="30" customHeight="1" x14ac:dyDescent="0.25">
      <c r="A118" s="43">
        <v>135590112</v>
      </c>
      <c r="B118" s="43">
        <v>148027805</v>
      </c>
      <c r="C118" s="34">
        <v>116879535</v>
      </c>
      <c r="D118" s="43">
        <v>10929694</v>
      </c>
      <c r="E118" s="43">
        <v>38108784</v>
      </c>
      <c r="F118" s="24" t="s">
        <v>110</v>
      </c>
      <c r="G118" s="20"/>
    </row>
    <row r="119" spans="1:8" ht="30" customHeight="1" x14ac:dyDescent="0.25">
      <c r="A119" s="32">
        <f t="shared" ref="A119" si="86">SUM(A120:A121)</f>
        <v>212796808</v>
      </c>
      <c r="B119" s="32">
        <f t="shared" ref="B119" si="87">SUM(B120:B121)</f>
        <v>425239804</v>
      </c>
      <c r="C119" s="33">
        <f t="shared" ref="C119" si="88">SUM(C120:C121)</f>
        <v>655492164</v>
      </c>
      <c r="D119" s="32">
        <f t="shared" ref="D119" si="89">SUM(D120:D121)</f>
        <v>142622317</v>
      </c>
      <c r="E119" s="32">
        <f>SUM(E120:E121)</f>
        <v>331202084</v>
      </c>
      <c r="F119" s="50"/>
      <c r="G119" s="55" t="s">
        <v>111</v>
      </c>
    </row>
    <row r="120" spans="1:8" ht="30" customHeight="1" x14ac:dyDescent="0.25">
      <c r="A120" s="44">
        <v>205649022</v>
      </c>
      <c r="B120" s="44">
        <v>403140307</v>
      </c>
      <c r="C120" s="35">
        <v>598463097</v>
      </c>
      <c r="D120" s="44">
        <v>111690862</v>
      </c>
      <c r="E120" s="44">
        <v>285537096</v>
      </c>
      <c r="F120" s="22" t="s">
        <v>112</v>
      </c>
      <c r="G120" s="19"/>
    </row>
    <row r="121" spans="1:8" ht="30" customHeight="1" x14ac:dyDescent="0.25">
      <c r="A121" s="43">
        <v>7147786</v>
      </c>
      <c r="B121" s="43">
        <v>22099497</v>
      </c>
      <c r="C121" s="34">
        <v>57029067</v>
      </c>
      <c r="D121" s="43">
        <v>30931455</v>
      </c>
      <c r="E121" s="43">
        <v>45664988</v>
      </c>
      <c r="F121" s="24" t="s">
        <v>113</v>
      </c>
      <c r="G121" s="20"/>
    </row>
    <row r="122" spans="1:8" ht="30" customHeight="1" x14ac:dyDescent="0.25">
      <c r="A122" s="30">
        <f t="shared" ref="A122:D122" si="90">SUM(A123,A125,A127)</f>
        <v>0</v>
      </c>
      <c r="B122" s="30">
        <f t="shared" si="90"/>
        <v>4730167</v>
      </c>
      <c r="C122" s="31">
        <f t="shared" si="90"/>
        <v>47975000</v>
      </c>
      <c r="D122" s="30">
        <f t="shared" si="90"/>
        <v>14564934</v>
      </c>
      <c r="E122" s="30">
        <f>SUM(E123,E125,E127)</f>
        <v>3540745</v>
      </c>
      <c r="F122" s="16"/>
      <c r="G122" s="18" t="s">
        <v>12</v>
      </c>
      <c r="H122" s="14">
        <v>710</v>
      </c>
    </row>
    <row r="123" spans="1:8" ht="30" customHeight="1" x14ac:dyDescent="0.25">
      <c r="A123" s="32">
        <f t="shared" ref="A123" si="91">SUM(A124)</f>
        <v>0</v>
      </c>
      <c r="B123" s="32">
        <f t="shared" ref="B123" si="92">SUM(B124)</f>
        <v>4730167</v>
      </c>
      <c r="C123" s="33">
        <f t="shared" ref="C123" si="93">SUM(C124)</f>
        <v>10375000</v>
      </c>
      <c r="D123" s="32">
        <f t="shared" ref="D123" si="94">SUM(D124)</f>
        <v>13062934</v>
      </c>
      <c r="E123" s="32">
        <f>SUM(E124)</f>
        <v>3540745</v>
      </c>
      <c r="F123" s="50"/>
      <c r="G123" s="55" t="s">
        <v>114</v>
      </c>
    </row>
    <row r="124" spans="1:8" ht="30" customHeight="1" x14ac:dyDescent="0.25">
      <c r="A124" s="46">
        <v>0</v>
      </c>
      <c r="B124" s="46">
        <v>4730167</v>
      </c>
      <c r="C124" s="37">
        <v>10375000</v>
      </c>
      <c r="D124" s="46">
        <v>13062934</v>
      </c>
      <c r="E124" s="46">
        <v>3540745</v>
      </c>
      <c r="F124" s="17" t="s">
        <v>115</v>
      </c>
    </row>
    <row r="125" spans="1:8" ht="30" customHeight="1" x14ac:dyDescent="0.25">
      <c r="A125" s="32">
        <f t="shared" ref="A125" si="95">SUM(A126)</f>
        <v>0</v>
      </c>
      <c r="B125" s="32">
        <f t="shared" ref="B125" si="96">SUM(B126)</f>
        <v>0</v>
      </c>
      <c r="C125" s="33">
        <f t="shared" ref="C125" si="97">SUM(C126)</f>
        <v>37600000</v>
      </c>
      <c r="D125" s="32">
        <f t="shared" ref="D125" si="98">SUM(D126)</f>
        <v>0</v>
      </c>
      <c r="E125" s="32">
        <f>SUM(E126)</f>
        <v>0</v>
      </c>
      <c r="F125" s="50"/>
      <c r="G125" s="55" t="s">
        <v>116</v>
      </c>
    </row>
    <row r="126" spans="1:8" ht="30" customHeight="1" x14ac:dyDescent="0.25">
      <c r="A126" s="46">
        <v>0</v>
      </c>
      <c r="B126" s="46">
        <v>0</v>
      </c>
      <c r="C126" s="37">
        <v>37600000</v>
      </c>
      <c r="D126" s="46">
        <v>0</v>
      </c>
      <c r="E126" s="46">
        <v>0</v>
      </c>
      <c r="F126" s="17" t="s">
        <v>117</v>
      </c>
    </row>
    <row r="127" spans="1:8" ht="30" customHeight="1" x14ac:dyDescent="0.25">
      <c r="A127" s="32">
        <f t="shared" ref="A127" si="99">SUM(A128)</f>
        <v>0</v>
      </c>
      <c r="B127" s="32">
        <f t="shared" ref="B127" si="100">SUM(B128)</f>
        <v>0</v>
      </c>
      <c r="C127" s="33">
        <f t="shared" ref="C127" si="101">SUM(C128)</f>
        <v>0</v>
      </c>
      <c r="D127" s="32">
        <f t="shared" ref="D127" si="102">SUM(D128)</f>
        <v>1502000</v>
      </c>
      <c r="E127" s="32">
        <f>SUM(E128)</f>
        <v>0</v>
      </c>
      <c r="F127" s="50"/>
      <c r="G127" s="55" t="s">
        <v>118</v>
      </c>
    </row>
    <row r="128" spans="1:8" ht="30" customHeight="1" x14ac:dyDescent="0.25">
      <c r="A128" s="44">
        <v>0</v>
      </c>
      <c r="B128" s="44">
        <v>0</v>
      </c>
      <c r="C128" s="35">
        <v>0</v>
      </c>
      <c r="D128" s="44">
        <v>1502000</v>
      </c>
      <c r="E128" s="44">
        <v>0</v>
      </c>
      <c r="F128" s="22" t="s">
        <v>119</v>
      </c>
      <c r="G128" s="19"/>
    </row>
  </sheetData>
  <printOptions horizontalCentered="1"/>
  <pageMargins left="0.70866141732283472" right="0.70866141732283472" top="0.9055118110236221" bottom="0.9055118110236221" header="0.31496062992125984" footer="0.31496062992125984"/>
  <pageSetup paperSize="9" scale="60" fitToHeight="0" orientation="portrait" r:id="rId1"/>
  <rowBreaks count="2" manualBreakCount="2">
    <brk id="41" max="6" man="1"/>
    <brk id="77" max="6" man="1"/>
  </rowBreaks>
  <customProperties>
    <customPr name="_pios_id" r:id="rId2"/>
    <customPr name="EpmWorksheetKeyString_GUID" r:id="rId3"/>
    <customPr name="FPMExcelClientCellBasedFunctionStatus" r:id="rId4"/>
    <customPr name="FPMExcelClientRefreshTime" r:id="rId5"/>
  </customProperties>
  <drawing r:id="rId6"/>
  <legacyDrawing r:id="rId7"/>
  <controls>
    <mc:AlternateContent xmlns:mc="http://schemas.openxmlformats.org/markup-compatibility/2006">
      <mc:Choice Requires="x14">
        <control shapeId="2049" r:id="rId8" name="FPMExcelClientSheetOptionstb1">
          <controlPr defaultSize="0" autoLine="0" autoPict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2049" r:id="rId8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2025-10-30T12:27:57Z</cp:lastPrinted>
  <dcterms:created xsi:type="dcterms:W3CDTF">2020-10-17T09:29:52Z</dcterms:created>
  <dcterms:modified xsi:type="dcterms:W3CDTF">2025-10-30T12:27:59Z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